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3'!$A$1:$I$66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<sst xmlns="http://schemas.openxmlformats.org/spreadsheetml/2006/main" count="280" uniqueCount="212">
  <si>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</si>
  <si>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</si>
  <si>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</si>
  <si>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</si>
  <si>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</si>
  <si>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</si>
  <si>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</si>
  <si>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</si>
  <si>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</si>
  <si>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</si>
  <si>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</si>
  <si>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</si>
  <si>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</si>
  <si>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</si>
  <si>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</si>
  <si>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</si>
  <si>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</si>
  <si>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</si>
  <si>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</si>
  <si>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</si>
  <si>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</si>
  <si>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</si>
  <si>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</si>
  <si>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</si>
  <si>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</si>
  <si>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</si>
  <si>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</si>
  <si>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</si>
  <si>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</si>
  <si>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</si>
  <si>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</si>
  <si>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</si>
  <si>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</si>
  <si>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</si>
  <si>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</si>
  <si>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</si>
  <si>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</si>
  <si>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</si>
  <si>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</si>
  <si>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</si>
  <si>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</si>
  <si>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</si>
  <si>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</si>
  <si>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</si>
  <si>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</si>
  <si>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</si>
  <si>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</si>
  <si>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</si>
  <si>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</si>
  <si>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</si>
  <si>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</si>
  <si>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</si>
  <si>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</si>
  <si>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</si>
  <si>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</si>
  <si>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</si>
  <si>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</si>
  <si>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</si>
  <si>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</si>
  <si>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</si>
  <si>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</si>
  <si>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</si>
  <si>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</si>
  <si>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</si>
  <si>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</si>
  <si>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</si>
  <si>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</si>
  <si>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</si>
  <si>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</si>
  <si>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</si>
  <si>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</si>
  <si>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</si>
  <si>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</si>
  <si>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</si>
  <si>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</si>
  <si>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</si>
  <si>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</si>
  <si>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</si>
  <si>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</si>
  <si>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</si>
  <si>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</si>
  <si>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</si>
  <si>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</si>
  <si>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</si>
  <si>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</si>
  <si>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</si>
  <si>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</si>
  <si>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</si>
  <si>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</si>
  <si>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</si>
  <si>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</si>
  <si>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</si>
  <si>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</si>
  <si>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</si>
  <si>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</si>
  <si>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</si>
  <si>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</si>
  <si>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</si>
  <si>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</si>
  <si>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</si>
  <si>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</si>
  <si>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</si>
  <si>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</si>
  <si>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</si>
  <si>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</si>
  <si>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</si>
  <si>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</si>
  <si>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</si>
  <si>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</si>
  <si>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</si>
  <si>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</si>
  <si>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</si>
  <si>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</si>
  <si>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</si>
  <si>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</si>
  <si>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</si>
  <si>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</si>
  <si>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</si>
  <si>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</si>
  <si>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</si>
  <si>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</si>
  <si>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</si>
  <si>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</si>
  <si>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</si>
  <si>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</si>
  <si>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</si>
  <si>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</si>
  <si>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</si>
  <si>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</si>
  <si>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</si>
  <si>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</si>
  <si>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</si>
  <si>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</si>
  <si>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</si>
  <si>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</si>
  <si>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</si>
  <si>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</si>
  <si>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</si>
  <si>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</si>
  <si>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</si>
  <si>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</si>
  <si>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</si>
  <si>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</si>
  <si>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</si>
  <si>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</si>
  <si>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</si>
  <si>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</si>
  <si>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</si>
  <si>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</si>
  <si>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</si>
  <si>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</si>
  <si>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</si>
  <si>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</si>
  <si>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</si>
  <si>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</si>
  <si>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</si>
  <si>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</si>
  <si>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</si>
  <si>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</si>
  <si>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</si>
  <si>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</si>
  <si>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</si>
  <si>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</si>
  <si>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</si>
  <si>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</si>
  <si>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</si>
  <si>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</si>
  <si>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</si>
  <si>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</si>
  <si>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</si>
  <si>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</si>
  <si>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</si>
  <si>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</si>
  <si>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</si>
  <si>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</si>
  <si>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</si>
  <si>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</si>
  <si>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</si>
  <si>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</si>
  <si>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</si>
  <si>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</si>
  <si>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</si>
  <si>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</si>
  <si>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</si>
  <si>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</si>
  <si>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</si>
  <si>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</si>
  <si>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</si>
  <si>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</si>
  <si>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</si>
  <si>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</si>
  <si>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</si>
  <si>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</si>
  <si>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</si>
  <si>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</si>
  <si>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</si>
  <si>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</si>
  <si>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</si>
  <si>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</si>
  <si>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</si>
  <si>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</si>
  <si>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</si>
  <si>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</si>
  <si>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</si>
  <si>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</si>
  <si>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</si>
  <si>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</si>
  <si>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</si>
  <si>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</si>
  <si>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</si>
  <si>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</si>
  <si>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25 жовтня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</si>
</sst>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8" t="s">
        <v>119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6"/>
      <c r="C6" s="148" t="s">
        <v>201</v>
      </c>
      <c r="D6" s="148"/>
      <c r="E6" s="148"/>
      <c r="F6" s="148"/>
      <c r="G6" s="148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8" ht="12.75" customHeight="1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5" ht="12.75" customHeight="1">
      <c r="A18" s="38"/>
      <c r="B18" s="124" t="s">
        <v>19</v>
      </c>
      <c r="C18" s="125"/>
      <c r="D18" s="126"/>
      <c r="E18" s="132"/>
    </row>
    <row r="19" spans="1:8" ht="12.75" customHeight="1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8" ht="12.75" customHeight="1">
      <c r="A20" s="38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8"/>
      <c r="B21" s="29"/>
      <c r="C21" s="30"/>
      <c r="D21" s="38"/>
      <c r="E21" s="39"/>
      <c r="F21" s="122"/>
      <c r="G21" s="123"/>
      <c r="H21" s="123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6" t="s">
        <v>203</v>
      </c>
      <c r="E35" s="146"/>
      <c r="F35" s="146"/>
      <c r="G35" s="146"/>
      <c r="H35" s="147"/>
      <c r="I35" s="32"/>
    </row>
    <row r="36" spans="1:9" ht="12.75" customHeight="1">
      <c r="A36" s="38"/>
      <c r="B36" s="31"/>
      <c r="C36" s="32"/>
      <c r="D36" s="146"/>
      <c r="E36" s="146"/>
      <c r="F36" s="146"/>
      <c r="G36" s="146"/>
      <c r="H36" s="147"/>
      <c r="I36" s="32"/>
    </row>
    <row r="37" spans="1:8" ht="12.75" customHeight="1">
      <c r="A37" s="38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75" customHeight="1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&amp;LF1015339&amp;C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1" t="s">
        <v>42</v>
      </c>
      <c r="B6" s="169" t="s">
        <v>25</v>
      </c>
      <c r="C6" s="170"/>
      <c r="D6" s="43">
        <v>1</v>
      </c>
      <c r="E6" s="90">
        <v>3771</v>
      </c>
      <c r="F6" s="90">
        <v>2108</v>
      </c>
      <c r="G6" s="90">
        <v>43</v>
      </c>
      <c r="H6" s="90">
        <v>1665</v>
      </c>
      <c r="I6" s="90" t="s">
        <v>172</v>
      </c>
      <c r="J6" s="90">
        <v>2106</v>
      </c>
      <c r="K6" s="91">
        <v>685</v>
      </c>
      <c r="L6" s="101">
        <f aca="true" t="shared" si="0" ref="L6:L11">E6-F6</f>
        <v>1663</v>
      </c>
    </row>
    <row r="7" spans="1:12" s="8" customFormat="1" ht="24.75" customHeight="1">
      <c r="A7" s="182"/>
      <c r="B7" s="169" t="s">
        <v>127</v>
      </c>
      <c r="C7" s="170"/>
      <c r="D7" s="43">
        <v>2</v>
      </c>
      <c r="E7" s="90">
        <v>19482</v>
      </c>
      <c r="F7" s="90">
        <v>19308</v>
      </c>
      <c r="G7" s="90">
        <v>11</v>
      </c>
      <c r="H7" s="90">
        <v>19216</v>
      </c>
      <c r="I7" s="90">
        <v>17972</v>
      </c>
      <c r="J7" s="90">
        <v>266</v>
      </c>
      <c r="K7" s="91"/>
      <c r="L7" s="101">
        <f t="shared" si="0"/>
        <v>174</v>
      </c>
    </row>
    <row r="8" spans="1:12" s="8" customFormat="1" ht="24" customHeight="1">
      <c r="A8" s="182"/>
      <c r="B8" s="169" t="s">
        <v>30</v>
      </c>
      <c r="C8" s="170"/>
      <c r="D8" s="43">
        <v>3</v>
      </c>
      <c r="E8" s="90">
        <v>7</v>
      </c>
      <c r="F8" s="90">
        <v>6</v>
      </c>
      <c r="G8" s="90"/>
      <c r="H8" s="90">
        <v>5</v>
      </c>
      <c r="I8" s="90">
        <v>4</v>
      </c>
      <c r="J8" s="90">
        <v>2</v>
      </c>
      <c r="K8" s="91"/>
      <c r="L8" s="101">
        <f t="shared" si="0"/>
        <v>1</v>
      </c>
    </row>
    <row r="9" spans="1:12" s="8" customFormat="1" ht="18.75" customHeight="1">
      <c r="A9" s="182"/>
      <c r="B9" s="169" t="s">
        <v>29</v>
      </c>
      <c r="C9" s="170"/>
      <c r="D9" s="43">
        <v>4</v>
      </c>
      <c r="E9" s="90">
        <v>912</v>
      </c>
      <c r="F9" s="90">
        <v>822</v>
      </c>
      <c r="G9" s="90">
        <v>9</v>
      </c>
      <c r="H9" s="90">
        <v>800</v>
      </c>
      <c r="I9" s="90">
        <v>563</v>
      </c>
      <c r="J9" s="90">
        <v>112</v>
      </c>
      <c r="K9" s="91"/>
      <c r="L9" s="101">
        <f t="shared" si="0"/>
        <v>90</v>
      </c>
    </row>
    <row r="10" spans="1:12" s="8" customFormat="1" ht="27" customHeight="1">
      <c r="A10" s="182"/>
      <c r="B10" s="169" t="s">
        <v>179</v>
      </c>
      <c r="C10" s="170"/>
      <c r="D10" s="43">
        <v>5</v>
      </c>
      <c r="E10" s="90">
        <v>20</v>
      </c>
      <c r="F10" s="90">
        <v>15</v>
      </c>
      <c r="G10" s="90">
        <v>3</v>
      </c>
      <c r="H10" s="90">
        <v>14</v>
      </c>
      <c r="I10" s="90">
        <v>1</v>
      </c>
      <c r="J10" s="90">
        <v>6</v>
      </c>
      <c r="K10" s="91"/>
      <c r="L10" s="101">
        <f t="shared" si="0"/>
        <v>5</v>
      </c>
    </row>
    <row r="11" spans="1:12" s="8" customFormat="1" ht="27" customHeight="1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2"/>
      <c r="B12" s="169" t="s">
        <v>190</v>
      </c>
      <c r="C12" s="170"/>
      <c r="D12" s="43">
        <v>7</v>
      </c>
      <c r="E12" s="90">
        <v>133</v>
      </c>
      <c r="F12" s="90">
        <v>117</v>
      </c>
      <c r="G12" s="90"/>
      <c r="H12" s="90">
        <v>128</v>
      </c>
      <c r="I12" s="90">
        <v>61</v>
      </c>
      <c r="J12" s="90">
        <v>5</v>
      </c>
      <c r="K12" s="91"/>
      <c r="L12" s="101"/>
    </row>
    <row r="13" spans="1:12" s="8" customFormat="1" ht="15" customHeight="1">
      <c r="A13" s="182"/>
      <c r="B13" s="169" t="s">
        <v>126</v>
      </c>
      <c r="C13" s="170"/>
      <c r="D13" s="43">
        <v>8</v>
      </c>
      <c r="E13" s="90">
        <v>21</v>
      </c>
      <c r="F13" s="90">
        <v>2</v>
      </c>
      <c r="G13" s="90"/>
      <c r="H13" s="90">
        <v>5</v>
      </c>
      <c r="I13" s="90">
        <v>1</v>
      </c>
      <c r="J13" s="90">
        <v>16</v>
      </c>
      <c r="K13" s="91">
        <v>8</v>
      </c>
      <c r="L13" s="101">
        <f aca="true" t="shared" si="1" ref="L13:L21">E13-F13</f>
        <v>19</v>
      </c>
    </row>
    <row r="14" spans="1:12" s="8" customFormat="1" ht="15" customHeight="1">
      <c r="A14" s="182"/>
      <c r="B14" s="169" t="s">
        <v>188</v>
      </c>
      <c r="C14" s="170"/>
      <c r="D14" s="43">
        <v>9</v>
      </c>
      <c r="E14" s="90">
        <v>46</v>
      </c>
      <c r="F14" s="90">
        <v>42</v>
      </c>
      <c r="G14" s="90"/>
      <c r="H14" s="90">
        <v>40</v>
      </c>
      <c r="I14" s="90">
        <v>17</v>
      </c>
      <c r="J14" s="90">
        <v>6</v>
      </c>
      <c r="K14" s="91"/>
      <c r="L14" s="101">
        <f t="shared" si="1"/>
        <v>4</v>
      </c>
    </row>
    <row r="15" spans="1:12" s="8" customFormat="1" ht="15.75" customHeight="1">
      <c r="A15" s="183"/>
      <c r="B15" s="10" t="s">
        <v>37</v>
      </c>
      <c r="C15" s="10"/>
      <c r="D15" s="43">
        <v>10</v>
      </c>
      <c r="E15" s="104">
        <f aca="true" t="shared" si="2" ref="E15:K15">SUM(E6:E14)</f>
        <v>24392</v>
      </c>
      <c r="F15" s="104">
        <f t="shared" si="2"/>
        <v>22420</v>
      </c>
      <c r="G15" s="104">
        <f t="shared" si="2"/>
        <v>66</v>
      </c>
      <c r="H15" s="104">
        <f t="shared" si="2"/>
        <v>21873</v>
      </c>
      <c r="I15" s="104">
        <f t="shared" si="2"/>
        <v>18619</v>
      </c>
      <c r="J15" s="104">
        <f t="shared" si="2"/>
        <v>2519</v>
      </c>
      <c r="K15" s="104">
        <f t="shared" si="2"/>
        <v>693</v>
      </c>
      <c r="L15" s="101">
        <f t="shared" si="1"/>
        <v>1972</v>
      </c>
    </row>
    <row r="16" spans="1:12" ht="16.5" customHeight="1">
      <c r="A16" s="171" t="s">
        <v>59</v>
      </c>
      <c r="B16" s="162" t="s">
        <v>32</v>
      </c>
      <c r="C16" s="163"/>
      <c r="D16" s="43">
        <v>11</v>
      </c>
      <c r="E16" s="92">
        <v>756</v>
      </c>
      <c r="F16" s="92">
        <v>736</v>
      </c>
      <c r="G16" s="92">
        <v>5</v>
      </c>
      <c r="H16" s="92">
        <v>733</v>
      </c>
      <c r="I16" s="92">
        <v>666</v>
      </c>
      <c r="J16" s="92">
        <v>23</v>
      </c>
      <c r="K16" s="91">
        <v>1</v>
      </c>
      <c r="L16" s="101">
        <f t="shared" si="1"/>
        <v>20</v>
      </c>
    </row>
    <row r="17" spans="1:12" ht="13.5" customHeight="1">
      <c r="A17" s="172"/>
      <c r="B17" s="105"/>
      <c r="C17" s="106" t="s">
        <v>176</v>
      </c>
      <c r="D17" s="43">
        <v>12</v>
      </c>
      <c r="E17" s="92">
        <v>1151</v>
      </c>
      <c r="F17" s="92">
        <v>688</v>
      </c>
      <c r="G17" s="92">
        <v>25</v>
      </c>
      <c r="H17" s="92">
        <v>826</v>
      </c>
      <c r="I17" s="92">
        <v>535</v>
      </c>
      <c r="J17" s="92">
        <v>325</v>
      </c>
      <c r="K17" s="91">
        <v>90</v>
      </c>
      <c r="L17" s="101">
        <f t="shared" si="1"/>
        <v>463</v>
      </c>
    </row>
    <row r="18" spans="1:12" ht="26.25" customHeight="1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2"/>
      <c r="B19" s="169" t="s">
        <v>29</v>
      </c>
      <c r="C19" s="170"/>
      <c r="D19" s="43">
        <v>14</v>
      </c>
      <c r="E19" s="91">
        <v>80</v>
      </c>
      <c r="F19" s="91">
        <v>72</v>
      </c>
      <c r="G19" s="91"/>
      <c r="H19" s="91">
        <v>62</v>
      </c>
      <c r="I19" s="91">
        <v>48</v>
      </c>
      <c r="J19" s="91">
        <v>18</v>
      </c>
      <c r="K19" s="91"/>
      <c r="L19" s="101">
        <f t="shared" si="1"/>
        <v>8</v>
      </c>
    </row>
    <row r="20" spans="1:12" ht="24" customHeight="1">
      <c r="A20" s="172"/>
      <c r="B20" s="162" t="s">
        <v>179</v>
      </c>
      <c r="C20" s="163"/>
      <c r="D20" s="43">
        <v>15</v>
      </c>
      <c r="E20" s="91">
        <v>5</v>
      </c>
      <c r="F20" s="91">
        <v>4</v>
      </c>
      <c r="G20" s="91"/>
      <c r="H20" s="91">
        <v>2</v>
      </c>
      <c r="I20" s="91"/>
      <c r="J20" s="91">
        <v>3</v>
      </c>
      <c r="K20" s="91"/>
      <c r="L20" s="101">
        <f t="shared" si="1"/>
        <v>1</v>
      </c>
    </row>
    <row r="21" spans="1:12" ht="17.25" customHeight="1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2"/>
      <c r="B22" s="162" t="s">
        <v>190</v>
      </c>
      <c r="C22" s="163"/>
      <c r="D22" s="43">
        <v>17</v>
      </c>
      <c r="E22" s="91">
        <v>4</v>
      </c>
      <c r="F22" s="91">
        <v>4</v>
      </c>
      <c r="G22" s="91"/>
      <c r="H22" s="91">
        <v>4</v>
      </c>
      <c r="I22" s="91">
        <v>2</v>
      </c>
      <c r="J22" s="91"/>
      <c r="K22" s="91"/>
      <c r="L22" s="101"/>
    </row>
    <row r="23" spans="1:12" ht="18" customHeight="1">
      <c r="A23" s="172"/>
      <c r="B23" s="162" t="s">
        <v>131</v>
      </c>
      <c r="C23" s="163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3"/>
      <c r="B24" s="10" t="s">
        <v>37</v>
      </c>
      <c r="C24" s="10"/>
      <c r="D24" s="43">
        <v>19</v>
      </c>
      <c r="E24" s="91">
        <v>1330</v>
      </c>
      <c r="F24" s="91">
        <v>855</v>
      </c>
      <c r="G24" s="91">
        <v>28</v>
      </c>
      <c r="H24" s="91">
        <v>961</v>
      </c>
      <c r="I24" s="91">
        <v>585</v>
      </c>
      <c r="J24" s="91">
        <v>369</v>
      </c>
      <c r="K24" s="91">
        <v>91</v>
      </c>
      <c r="L24" s="101">
        <f t="shared" si="3"/>
        <v>475</v>
      </c>
    </row>
    <row r="25" spans="1:12" ht="15.75" customHeight="1">
      <c r="A25" s="165" t="s">
        <v>115</v>
      </c>
      <c r="B25" s="162" t="s">
        <v>129</v>
      </c>
      <c r="C25" s="163"/>
      <c r="D25" s="43">
        <v>20</v>
      </c>
      <c r="E25" s="91">
        <v>1499</v>
      </c>
      <c r="F25" s="91">
        <v>1386</v>
      </c>
      <c r="G25" s="91">
        <v>2</v>
      </c>
      <c r="H25" s="91">
        <v>1353</v>
      </c>
      <c r="I25" s="91">
        <v>1133</v>
      </c>
      <c r="J25" s="91">
        <v>146</v>
      </c>
      <c r="K25" s="91">
        <v>1</v>
      </c>
      <c r="L25" s="101">
        <f t="shared" si="3"/>
        <v>113</v>
      </c>
    </row>
    <row r="26" spans="1:12" ht="22.5" customHeight="1">
      <c r="A26" s="165"/>
      <c r="B26" s="162" t="s">
        <v>130</v>
      </c>
      <c r="C26" s="163"/>
      <c r="D26" s="43">
        <v>21</v>
      </c>
      <c r="E26" s="91">
        <v>34</v>
      </c>
      <c r="F26" s="91">
        <v>34</v>
      </c>
      <c r="G26" s="91"/>
      <c r="H26" s="91">
        <v>28</v>
      </c>
      <c r="I26" s="91">
        <v>13</v>
      </c>
      <c r="J26" s="91">
        <v>6</v>
      </c>
      <c r="K26" s="91"/>
      <c r="L26" s="101">
        <f t="shared" si="3"/>
        <v>0</v>
      </c>
    </row>
    <row r="27" spans="1:12" ht="15.75" customHeight="1">
      <c r="A27" s="165"/>
      <c r="B27" s="162" t="s">
        <v>32</v>
      </c>
      <c r="C27" s="163"/>
      <c r="D27" s="43">
        <v>22</v>
      </c>
      <c r="E27" s="91">
        <v>10985</v>
      </c>
      <c r="F27" s="91">
        <v>10630</v>
      </c>
      <c r="G27" s="91">
        <v>9</v>
      </c>
      <c r="H27" s="91">
        <v>10548</v>
      </c>
      <c r="I27" s="91">
        <v>9940</v>
      </c>
      <c r="J27" s="91">
        <v>437</v>
      </c>
      <c r="K27" s="91">
        <v>3</v>
      </c>
      <c r="L27" s="101">
        <f t="shared" si="3"/>
        <v>355</v>
      </c>
    </row>
    <row r="28" spans="1:12" ht="14.25" customHeight="1">
      <c r="A28" s="165"/>
      <c r="B28" s="107"/>
      <c r="C28" s="106" t="s">
        <v>177</v>
      </c>
      <c r="D28" s="43">
        <v>23</v>
      </c>
      <c r="E28" s="91">
        <v>15965</v>
      </c>
      <c r="F28" s="91">
        <v>10207</v>
      </c>
      <c r="G28" s="91">
        <v>153</v>
      </c>
      <c r="H28" s="91">
        <v>10332</v>
      </c>
      <c r="I28" s="91">
        <v>8512</v>
      </c>
      <c r="J28" s="91">
        <v>5633</v>
      </c>
      <c r="K28" s="91">
        <v>913</v>
      </c>
      <c r="L28" s="101">
        <f t="shared" si="3"/>
        <v>5758</v>
      </c>
    </row>
    <row r="29" spans="1:12" ht="15.75" customHeight="1">
      <c r="A29" s="165"/>
      <c r="B29" s="162" t="s">
        <v>33</v>
      </c>
      <c r="C29" s="163"/>
      <c r="D29" s="43">
        <v>24</v>
      </c>
      <c r="E29" s="91">
        <v>1057</v>
      </c>
      <c r="F29" s="91">
        <v>1045</v>
      </c>
      <c r="G29" s="91">
        <v>1</v>
      </c>
      <c r="H29" s="91">
        <v>1008</v>
      </c>
      <c r="I29" s="91">
        <v>956</v>
      </c>
      <c r="J29" s="91">
        <v>49</v>
      </c>
      <c r="K29" s="91"/>
      <c r="L29" s="101">
        <f t="shared" si="3"/>
        <v>12</v>
      </c>
    </row>
    <row r="30" spans="1:12" ht="15.75" customHeight="1">
      <c r="A30" s="165"/>
      <c r="B30" s="107"/>
      <c r="C30" s="106" t="s">
        <v>178</v>
      </c>
      <c r="D30" s="43">
        <v>25</v>
      </c>
      <c r="E30" s="91">
        <v>1148</v>
      </c>
      <c r="F30" s="91">
        <v>957</v>
      </c>
      <c r="G30" s="91">
        <v>1</v>
      </c>
      <c r="H30" s="91">
        <v>952</v>
      </c>
      <c r="I30" s="91">
        <v>869</v>
      </c>
      <c r="J30" s="91">
        <v>196</v>
      </c>
      <c r="K30" s="91">
        <v>6</v>
      </c>
      <c r="L30" s="101">
        <f t="shared" si="3"/>
        <v>191</v>
      </c>
    </row>
    <row r="31" spans="1:12" ht="15.75" customHeight="1">
      <c r="A31" s="165"/>
      <c r="B31" s="162" t="s">
        <v>34</v>
      </c>
      <c r="C31" s="163"/>
      <c r="D31" s="43">
        <v>26</v>
      </c>
      <c r="E31" s="91">
        <v>263</v>
      </c>
      <c r="F31" s="91">
        <v>224</v>
      </c>
      <c r="G31" s="91"/>
      <c r="H31" s="91">
        <v>214</v>
      </c>
      <c r="I31" s="91">
        <v>119</v>
      </c>
      <c r="J31" s="91">
        <v>49</v>
      </c>
      <c r="K31" s="91">
        <v>2</v>
      </c>
      <c r="L31" s="101">
        <f t="shared" si="3"/>
        <v>39</v>
      </c>
    </row>
    <row r="32" spans="1:12" ht="24" customHeight="1">
      <c r="A32" s="165"/>
      <c r="B32" s="162" t="s">
        <v>180</v>
      </c>
      <c r="C32" s="163"/>
      <c r="D32" s="43">
        <v>27</v>
      </c>
      <c r="E32" s="91">
        <v>46</v>
      </c>
      <c r="F32" s="91">
        <v>27</v>
      </c>
      <c r="G32" s="91">
        <v>1</v>
      </c>
      <c r="H32" s="91">
        <v>32</v>
      </c>
      <c r="I32" s="91">
        <v>7</v>
      </c>
      <c r="J32" s="91">
        <v>14</v>
      </c>
      <c r="K32" s="91">
        <v>7</v>
      </c>
      <c r="L32" s="101">
        <f t="shared" si="3"/>
        <v>19</v>
      </c>
    </row>
    <row r="33" spans="1:12" ht="18" customHeight="1">
      <c r="A33" s="165"/>
      <c r="B33" s="162" t="s">
        <v>35</v>
      </c>
      <c r="C33" s="163"/>
      <c r="D33" s="43">
        <v>28</v>
      </c>
      <c r="E33" s="91">
        <v>4</v>
      </c>
      <c r="F33" s="91">
        <v>2</v>
      </c>
      <c r="G33" s="91"/>
      <c r="H33" s="91">
        <v>2</v>
      </c>
      <c r="I33" s="91"/>
      <c r="J33" s="91">
        <v>2</v>
      </c>
      <c r="K33" s="91">
        <v>1</v>
      </c>
      <c r="L33" s="101">
        <f t="shared" si="3"/>
        <v>2</v>
      </c>
    </row>
    <row r="34" spans="1:12" ht="18" customHeight="1">
      <c r="A34" s="165"/>
      <c r="B34" s="162" t="s">
        <v>190</v>
      </c>
      <c r="C34" s="163"/>
      <c r="D34" s="43">
        <v>29</v>
      </c>
      <c r="E34" s="91">
        <v>37</v>
      </c>
      <c r="F34" s="91">
        <v>36</v>
      </c>
      <c r="G34" s="91"/>
      <c r="H34" s="91">
        <v>33</v>
      </c>
      <c r="I34" s="91">
        <v>3</v>
      </c>
      <c r="J34" s="91">
        <v>4</v>
      </c>
      <c r="K34" s="91"/>
      <c r="L34" s="101"/>
    </row>
    <row r="35" spans="1:12" ht="16.5" customHeight="1">
      <c r="A35" s="165"/>
      <c r="B35" s="174" t="s">
        <v>134</v>
      </c>
      <c r="C35" s="175"/>
      <c r="D35" s="43">
        <v>30</v>
      </c>
      <c r="E35" s="91">
        <v>259</v>
      </c>
      <c r="F35" s="91">
        <v>136</v>
      </c>
      <c r="G35" s="91">
        <v>1</v>
      </c>
      <c r="H35" s="91">
        <v>200</v>
      </c>
      <c r="I35" s="91">
        <v>90</v>
      </c>
      <c r="J35" s="91">
        <v>59</v>
      </c>
      <c r="K35" s="91">
        <v>10</v>
      </c>
      <c r="L35" s="101">
        <f aca="true" t="shared" si="4" ref="L35:L43">E35-F35</f>
        <v>123</v>
      </c>
    </row>
    <row r="36" spans="1:12" ht="24" customHeight="1">
      <c r="A36" s="165"/>
      <c r="B36" s="174" t="s">
        <v>36</v>
      </c>
      <c r="C36" s="175"/>
      <c r="D36" s="43">
        <v>31</v>
      </c>
      <c r="E36" s="91">
        <v>1177</v>
      </c>
      <c r="F36" s="91">
        <v>1039</v>
      </c>
      <c r="G36" s="91">
        <v>5</v>
      </c>
      <c r="H36" s="91">
        <v>1041</v>
      </c>
      <c r="I36" s="91">
        <v>699</v>
      </c>
      <c r="J36" s="91">
        <v>136</v>
      </c>
      <c r="K36" s="91">
        <v>11</v>
      </c>
      <c r="L36" s="101">
        <f t="shared" si="4"/>
        <v>138</v>
      </c>
    </row>
    <row r="37" spans="1:12" ht="39" customHeight="1">
      <c r="A37" s="165"/>
      <c r="B37" s="162" t="s">
        <v>144</v>
      </c>
      <c r="C37" s="163"/>
      <c r="D37" s="43">
        <v>32</v>
      </c>
      <c r="E37" s="91">
        <v>7</v>
      </c>
      <c r="F37" s="91">
        <v>6</v>
      </c>
      <c r="G37" s="91"/>
      <c r="H37" s="91">
        <v>5</v>
      </c>
      <c r="I37" s="91">
        <v>2</v>
      </c>
      <c r="J37" s="91">
        <v>2</v>
      </c>
      <c r="K37" s="91"/>
      <c r="L37" s="101">
        <f t="shared" si="4"/>
        <v>1</v>
      </c>
    </row>
    <row r="38" spans="1:12" ht="15.75" customHeight="1">
      <c r="A38" s="165"/>
      <c r="B38" s="162" t="s">
        <v>204</v>
      </c>
      <c r="C38" s="163"/>
      <c r="D38" s="43">
        <v>33</v>
      </c>
      <c r="E38" s="91">
        <v>131</v>
      </c>
      <c r="F38" s="91">
        <v>119</v>
      </c>
      <c r="G38" s="91"/>
      <c r="H38" s="91">
        <v>117</v>
      </c>
      <c r="I38" s="91">
        <v>46</v>
      </c>
      <c r="J38" s="91">
        <v>14</v>
      </c>
      <c r="K38" s="91"/>
      <c r="L38" s="101">
        <f t="shared" si="4"/>
        <v>12</v>
      </c>
    </row>
    <row r="39" spans="1:12" ht="36" customHeight="1">
      <c r="A39" s="165"/>
      <c r="B39" s="162" t="s">
        <v>132</v>
      </c>
      <c r="C39" s="163"/>
      <c r="D39" s="43">
        <v>34</v>
      </c>
      <c r="E39" s="91">
        <v>2</v>
      </c>
      <c r="F39" s="91">
        <v>2</v>
      </c>
      <c r="G39" s="91"/>
      <c r="H39" s="91"/>
      <c r="I39" s="91"/>
      <c r="J39" s="91">
        <v>2</v>
      </c>
      <c r="K39" s="91"/>
      <c r="L39" s="101">
        <f t="shared" si="4"/>
        <v>0</v>
      </c>
    </row>
    <row r="40" spans="1:12" ht="15.75" customHeight="1">
      <c r="A40" s="165"/>
      <c r="B40" s="10" t="s">
        <v>37</v>
      </c>
      <c r="C40" s="10"/>
      <c r="D40" s="43">
        <v>35</v>
      </c>
      <c r="E40" s="91">
        <v>21718</v>
      </c>
      <c r="F40" s="91">
        <v>15268</v>
      </c>
      <c r="G40" s="91">
        <v>168</v>
      </c>
      <c r="H40" s="91">
        <v>14969</v>
      </c>
      <c r="I40" s="91">
        <v>11493</v>
      </c>
      <c r="J40" s="91">
        <v>6749</v>
      </c>
      <c r="K40" s="91">
        <v>954</v>
      </c>
      <c r="L40" s="101">
        <f t="shared" si="4"/>
        <v>6450</v>
      </c>
    </row>
    <row r="41" spans="1:12" ht="18.75" customHeight="1">
      <c r="A41" s="168" t="s">
        <v>44</v>
      </c>
      <c r="B41" s="161" t="s">
        <v>45</v>
      </c>
      <c r="C41" s="161"/>
      <c r="D41" s="43">
        <v>36</v>
      </c>
      <c r="E41" s="91">
        <v>14992</v>
      </c>
      <c r="F41" s="91">
        <v>13567</v>
      </c>
      <c r="G41" s="91"/>
      <c r="H41" s="91">
        <v>12935</v>
      </c>
      <c r="I41" s="91" t="s">
        <v>172</v>
      </c>
      <c r="J41" s="91">
        <v>2057</v>
      </c>
      <c r="K41" s="91">
        <v>3</v>
      </c>
      <c r="L41" s="101">
        <f t="shared" si="4"/>
        <v>1425</v>
      </c>
    </row>
    <row r="42" spans="1:12" ht="16.5" customHeight="1">
      <c r="A42" s="168"/>
      <c r="B42" s="166" t="s">
        <v>48</v>
      </c>
      <c r="C42" s="167"/>
      <c r="D42" s="43">
        <v>37</v>
      </c>
      <c r="E42" s="91">
        <v>386</v>
      </c>
      <c r="F42" s="91">
        <v>358</v>
      </c>
      <c r="G42" s="91"/>
      <c r="H42" s="91">
        <v>269</v>
      </c>
      <c r="I42" s="91" t="s">
        <v>172</v>
      </c>
      <c r="J42" s="91">
        <v>117</v>
      </c>
      <c r="K42" s="91">
        <v>1</v>
      </c>
      <c r="L42" s="101">
        <f t="shared" si="4"/>
        <v>28</v>
      </c>
    </row>
    <row r="43" spans="1:12" ht="26.25" customHeight="1">
      <c r="A43" s="168"/>
      <c r="B43" s="164" t="s">
        <v>43</v>
      </c>
      <c r="C43" s="164"/>
      <c r="D43" s="43">
        <v>38</v>
      </c>
      <c r="E43" s="91">
        <v>62</v>
      </c>
      <c r="F43" s="91">
        <v>57</v>
      </c>
      <c r="G43" s="91"/>
      <c r="H43" s="91">
        <v>49</v>
      </c>
      <c r="I43" s="91">
        <v>31</v>
      </c>
      <c r="J43" s="91">
        <v>13</v>
      </c>
      <c r="K43" s="91"/>
      <c r="L43" s="101">
        <f t="shared" si="4"/>
        <v>5</v>
      </c>
    </row>
    <row r="44" spans="1:12" ht="16.5" customHeight="1">
      <c r="A44" s="168"/>
      <c r="B44" s="176" t="s">
        <v>190</v>
      </c>
      <c r="C44" s="177"/>
      <c r="D44" s="43">
        <v>39</v>
      </c>
      <c r="E44" s="91">
        <v>19</v>
      </c>
      <c r="F44" s="91">
        <v>19</v>
      </c>
      <c r="G44" s="91"/>
      <c r="H44" s="91">
        <v>16</v>
      </c>
      <c r="I44" s="91">
        <v>14</v>
      </c>
      <c r="J44" s="91">
        <v>3</v>
      </c>
      <c r="K44" s="91"/>
      <c r="L44" s="101"/>
    </row>
    <row r="45" spans="1:12" ht="17.25" customHeight="1">
      <c r="A45" s="168"/>
      <c r="B45" s="10" t="s">
        <v>37</v>
      </c>
      <c r="C45" s="76"/>
      <c r="D45" s="43">
        <v>40</v>
      </c>
      <c r="E45" s="91">
        <f>E41+E43+E44</f>
        <v>15073</v>
      </c>
      <c r="F45" s="91">
        <f aca="true" t="shared" si="5" ref="F45:K45">F41+F43+F44</f>
        <v>13643</v>
      </c>
      <c r="G45" s="91">
        <f t="shared" si="5"/>
        <v>0</v>
      </c>
      <c r="H45" s="91">
        <f t="shared" si="5"/>
        <v>13000</v>
      </c>
      <c r="I45" s="91">
        <f>I43+I44</f>
        <v>45</v>
      </c>
      <c r="J45" s="91">
        <f t="shared" si="5"/>
        <v>2073</v>
      </c>
      <c r="K45" s="91">
        <f t="shared" si="5"/>
        <v>3</v>
      </c>
      <c r="L45" s="101">
        <f>E45-F45</f>
        <v>1430</v>
      </c>
    </row>
    <row r="46" spans="1:12" ht="15.75">
      <c r="A46" s="160" t="s">
        <v>189</v>
      </c>
      <c r="B46" s="160"/>
      <c r="C46" s="160"/>
      <c r="D46" s="43">
        <v>41</v>
      </c>
      <c r="E46" s="91">
        <f>E15+E24+E40+E45</f>
        <v>62513</v>
      </c>
      <c r="F46" s="91">
        <f aca="true" t="shared" si="6" ref="F46:K46">F15+F24+F40+F45</f>
        <v>52186</v>
      </c>
      <c r="G46" s="91">
        <f t="shared" si="6"/>
        <v>262</v>
      </c>
      <c r="H46" s="91">
        <f t="shared" si="6"/>
        <v>50803</v>
      </c>
      <c r="I46" s="91">
        <f t="shared" si="6"/>
        <v>30742</v>
      </c>
      <c r="J46" s="91">
        <f t="shared" si="6"/>
        <v>11710</v>
      </c>
      <c r="K46" s="91">
        <f t="shared" si="6"/>
        <v>1741</v>
      </c>
      <c r="L46" s="101">
        <f>E46-F46</f>
        <v>10327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&amp;LF1015339&amp;CФорма № Зведений- 1 мзс, Підрозділ: ТУ ДСА України в Івано-Франкiвській областi,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5" t="s">
        <v>142</v>
      </c>
      <c r="B1" s="235"/>
      <c r="C1" s="235"/>
      <c r="D1" s="235"/>
      <c r="E1" s="44"/>
      <c r="F1" s="48"/>
    </row>
    <row r="2" spans="1:7" ht="22.5" customHeight="1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>
      <c r="A3" s="214" t="s">
        <v>42</v>
      </c>
      <c r="B3" s="230" t="s">
        <v>72</v>
      </c>
      <c r="C3" s="230"/>
      <c r="D3" s="230"/>
      <c r="E3" s="230"/>
      <c r="F3" s="75">
        <v>1</v>
      </c>
      <c r="G3" s="93">
        <v>119</v>
      </c>
    </row>
    <row r="4" spans="1:7" ht="17.25" customHeight="1">
      <c r="A4" s="215"/>
      <c r="B4" s="52"/>
      <c r="C4" s="217" t="s">
        <v>11</v>
      </c>
      <c r="D4" s="217"/>
      <c r="E4" s="218"/>
      <c r="F4" s="75">
        <v>2</v>
      </c>
      <c r="G4" s="93">
        <v>99</v>
      </c>
    </row>
    <row r="5" spans="1:7" ht="17.25" customHeight="1">
      <c r="A5" s="215"/>
      <c r="B5" s="227" t="s">
        <v>73</v>
      </c>
      <c r="C5" s="228"/>
      <c r="D5" s="228"/>
      <c r="E5" s="229"/>
      <c r="F5" s="75">
        <v>3</v>
      </c>
      <c r="G5" s="93">
        <v>2005</v>
      </c>
    </row>
    <row r="6" spans="1:7" ht="17.25" customHeight="1">
      <c r="A6" s="215"/>
      <c r="B6" s="223" t="s">
        <v>67</v>
      </c>
      <c r="C6" s="206" t="s">
        <v>68</v>
      </c>
      <c r="D6" s="206"/>
      <c r="E6" s="206"/>
      <c r="F6" s="75">
        <v>4</v>
      </c>
      <c r="G6" s="93">
        <v>67</v>
      </c>
    </row>
    <row r="7" spans="1:7" ht="25.5" customHeight="1">
      <c r="A7" s="215"/>
      <c r="B7" s="234"/>
      <c r="C7" s="206" t="s">
        <v>69</v>
      </c>
      <c r="D7" s="206"/>
      <c r="E7" s="206"/>
      <c r="F7" s="75">
        <v>5</v>
      </c>
      <c r="G7" s="93">
        <v>164</v>
      </c>
    </row>
    <row r="8" spans="1:7" ht="18.75" customHeight="1">
      <c r="A8" s="215"/>
      <c r="B8" s="234"/>
      <c r="C8" s="223" t="s">
        <v>70</v>
      </c>
      <c r="D8" s="206" t="s">
        <v>71</v>
      </c>
      <c r="E8" s="206"/>
      <c r="F8" s="75">
        <v>6</v>
      </c>
      <c r="G8" s="93">
        <v>367</v>
      </c>
    </row>
    <row r="9" spans="1:7" ht="18.75" customHeight="1">
      <c r="A9" s="215"/>
      <c r="B9" s="234"/>
      <c r="C9" s="223"/>
      <c r="D9" s="206" t="s">
        <v>57</v>
      </c>
      <c r="E9" s="206"/>
      <c r="F9" s="75">
        <v>7</v>
      </c>
      <c r="G9" s="93">
        <v>401</v>
      </c>
    </row>
    <row r="10" spans="1:7" ht="18.75" customHeight="1">
      <c r="A10" s="215"/>
      <c r="B10" s="234"/>
      <c r="C10" s="223"/>
      <c r="D10" s="206" t="s">
        <v>58</v>
      </c>
      <c r="E10" s="206"/>
      <c r="F10" s="75">
        <v>8</v>
      </c>
      <c r="G10" s="93">
        <v>292</v>
      </c>
    </row>
    <row r="11" spans="1:7" ht="18.75" customHeight="1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>
        <v>157</v>
      </c>
    </row>
    <row r="12" spans="1:7" ht="19.5" customHeight="1">
      <c r="A12" s="215"/>
      <c r="B12" s="207"/>
      <c r="C12" s="207"/>
      <c r="D12" s="207"/>
      <c r="E12" s="74" t="s">
        <v>76</v>
      </c>
      <c r="F12" s="75">
        <v>10</v>
      </c>
      <c r="G12" s="93">
        <v>203</v>
      </c>
    </row>
    <row r="13" spans="1:7" ht="23.25" customHeight="1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159</v>
      </c>
    </row>
    <row r="14" spans="1:7" ht="12" customHeight="1">
      <c r="A14" s="215"/>
      <c r="B14" s="233"/>
      <c r="C14" s="206" t="s">
        <v>79</v>
      </c>
      <c r="D14" s="206"/>
      <c r="E14" s="206"/>
      <c r="F14" s="75">
        <v>12</v>
      </c>
      <c r="G14" s="93">
        <v>1838</v>
      </c>
    </row>
    <row r="15" spans="1:7" ht="12" customHeight="1">
      <c r="A15" s="215"/>
      <c r="B15" s="233"/>
      <c r="C15" s="206" t="s">
        <v>85</v>
      </c>
      <c r="D15" s="206"/>
      <c r="E15" s="206"/>
      <c r="F15" s="75">
        <v>13</v>
      </c>
      <c r="G15" s="93">
        <v>64</v>
      </c>
    </row>
    <row r="16" spans="1:7" ht="12" customHeight="1">
      <c r="A16" s="215"/>
      <c r="B16" s="233"/>
      <c r="C16" s="205" t="s">
        <v>80</v>
      </c>
      <c r="D16" s="205"/>
      <c r="E16" s="205"/>
      <c r="F16" s="75">
        <v>14</v>
      </c>
      <c r="G16" s="93">
        <v>26</v>
      </c>
    </row>
    <row r="17" spans="1:7" ht="12" customHeight="1">
      <c r="A17" s="215"/>
      <c r="B17" s="233"/>
      <c r="C17" s="205" t="s">
        <v>81</v>
      </c>
      <c r="D17" s="205"/>
      <c r="E17" s="205"/>
      <c r="F17" s="75">
        <v>15</v>
      </c>
      <c r="G17" s="93">
        <v>361</v>
      </c>
    </row>
    <row r="18" spans="1:7" ht="12" customHeight="1">
      <c r="A18" s="215"/>
      <c r="B18" s="233"/>
      <c r="C18" s="206" t="s">
        <v>82</v>
      </c>
      <c r="D18" s="206"/>
      <c r="E18" s="206"/>
      <c r="F18" s="75">
        <v>16</v>
      </c>
      <c r="G18" s="93">
        <v>1017</v>
      </c>
    </row>
    <row r="19" spans="1:7" ht="12" customHeight="1">
      <c r="A19" s="215"/>
      <c r="B19" s="233"/>
      <c r="C19" s="206" t="s">
        <v>83</v>
      </c>
      <c r="D19" s="206"/>
      <c r="E19" s="206"/>
      <c r="F19" s="75">
        <v>17</v>
      </c>
      <c r="G19" s="93">
        <v>190</v>
      </c>
    </row>
    <row r="20" spans="1:7" ht="12" customHeight="1">
      <c r="A20" s="215"/>
      <c r="B20" s="233"/>
      <c r="C20" s="205" t="s">
        <v>84</v>
      </c>
      <c r="D20" s="205"/>
      <c r="E20" s="205"/>
      <c r="F20" s="75">
        <v>18</v>
      </c>
      <c r="G20" s="93">
        <v>5642</v>
      </c>
    </row>
    <row r="21" spans="1:7" ht="12" customHeight="1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396</v>
      </c>
    </row>
    <row r="22" spans="1:7" ht="12" customHeight="1">
      <c r="A22" s="215"/>
      <c r="B22" s="209"/>
      <c r="C22" s="58" t="s">
        <v>87</v>
      </c>
      <c r="D22" s="59"/>
      <c r="E22" s="60"/>
      <c r="F22" s="75">
        <v>20</v>
      </c>
      <c r="G22" s="93">
        <v>247</v>
      </c>
    </row>
    <row r="23" spans="1:7" ht="12" customHeight="1">
      <c r="A23" s="215"/>
      <c r="B23" s="209"/>
      <c r="C23" s="55" t="s">
        <v>88</v>
      </c>
      <c r="D23" s="56"/>
      <c r="E23" s="57"/>
      <c r="F23" s="75">
        <v>21</v>
      </c>
      <c r="G23" s="93">
        <v>112</v>
      </c>
    </row>
    <row r="24" spans="1:7" ht="12" customHeight="1">
      <c r="A24" s="215"/>
      <c r="B24" s="209"/>
      <c r="C24" s="58" t="s">
        <v>89</v>
      </c>
      <c r="D24" s="59"/>
      <c r="E24" s="60"/>
      <c r="F24" s="75">
        <v>22</v>
      </c>
      <c r="G24" s="93">
        <v>58</v>
      </c>
    </row>
    <row r="25" spans="1:7" ht="12" customHeight="1">
      <c r="A25" s="215"/>
      <c r="B25" s="209"/>
      <c r="C25" s="58" t="s">
        <v>90</v>
      </c>
      <c r="D25" s="59"/>
      <c r="E25" s="60"/>
      <c r="F25" s="75">
        <v>23</v>
      </c>
      <c r="G25" s="93">
        <v>13</v>
      </c>
    </row>
    <row r="26" spans="1:7" ht="12" customHeight="1">
      <c r="A26" s="215"/>
      <c r="B26" s="209"/>
      <c r="C26" s="53" t="s">
        <v>91</v>
      </c>
      <c r="D26" s="54"/>
      <c r="E26" s="54"/>
      <c r="F26" s="75">
        <v>24</v>
      </c>
      <c r="G26" s="93">
        <v>4</v>
      </c>
    </row>
    <row r="27" spans="1:7" ht="12" customHeight="1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>
        <v>117</v>
      </c>
    </row>
    <row r="29" spans="1:7" ht="12" customHeight="1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>
        <v>17</v>
      </c>
    </row>
    <row r="30" spans="1:7" ht="12" customHeight="1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>
        <v>1</v>
      </c>
    </row>
    <row r="31" spans="1:7" ht="12" customHeight="1">
      <c r="A31" s="185"/>
      <c r="B31" s="231"/>
      <c r="C31" s="197"/>
      <c r="D31" s="198" t="s">
        <v>53</v>
      </c>
      <c r="E31" s="200"/>
      <c r="F31" s="75">
        <v>29</v>
      </c>
      <c r="G31" s="94">
        <v>16</v>
      </c>
    </row>
    <row r="32" spans="1:7" ht="12" customHeight="1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7" ht="12" customHeight="1">
      <c r="A33" s="185"/>
      <c r="B33" s="231"/>
      <c r="C33" s="198" t="s">
        <v>55</v>
      </c>
      <c r="D33" s="199"/>
      <c r="E33" s="200"/>
      <c r="F33" s="75">
        <v>31</v>
      </c>
      <c r="G33" s="94">
        <v>2</v>
      </c>
    </row>
    <row r="34" spans="1:7" ht="12" customHeight="1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>
        <v>11</v>
      </c>
    </row>
    <row r="35" spans="1:7" ht="12" customHeight="1">
      <c r="A35" s="185"/>
      <c r="B35" s="231"/>
      <c r="C35" s="198" t="s">
        <v>57</v>
      </c>
      <c r="D35" s="199"/>
      <c r="E35" s="200"/>
      <c r="F35" s="75">
        <v>33</v>
      </c>
      <c r="G35" s="94">
        <v>23</v>
      </c>
    </row>
    <row r="36" spans="1:7" ht="12" customHeight="1">
      <c r="A36" s="185"/>
      <c r="B36" s="231"/>
      <c r="C36" s="198" t="s">
        <v>58</v>
      </c>
      <c r="D36" s="199"/>
      <c r="E36" s="200"/>
      <c r="F36" s="75">
        <v>34</v>
      </c>
      <c r="G36" s="94">
        <v>15</v>
      </c>
    </row>
    <row r="37" spans="1:8" ht="12" customHeight="1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7" ht="24.75" customHeight="1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2828</v>
      </c>
    </row>
    <row r="44" spans="1:7" ht="12" customHeight="1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426</v>
      </c>
    </row>
    <row r="45" spans="1:7" ht="12" customHeight="1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>
        <v>11</v>
      </c>
    </row>
    <row r="46" spans="1:7" ht="12" customHeight="1">
      <c r="A46" s="185"/>
      <c r="B46" s="231"/>
      <c r="C46" s="197"/>
      <c r="D46" s="201" t="s">
        <v>53</v>
      </c>
      <c r="E46" s="201"/>
      <c r="F46" s="75">
        <v>44</v>
      </c>
      <c r="G46" s="94">
        <v>415</v>
      </c>
    </row>
    <row r="47" spans="1:7" ht="12" customHeight="1">
      <c r="A47" s="185"/>
      <c r="B47" s="231"/>
      <c r="C47" s="201" t="s">
        <v>54</v>
      </c>
      <c r="D47" s="201"/>
      <c r="E47" s="201"/>
      <c r="F47" s="75">
        <v>45</v>
      </c>
      <c r="G47" s="94"/>
    </row>
    <row r="48" spans="1:7" ht="12" customHeight="1">
      <c r="A48" s="185"/>
      <c r="B48" s="231"/>
      <c r="C48" s="201" t="s">
        <v>55</v>
      </c>
      <c r="D48" s="201"/>
      <c r="E48" s="201"/>
      <c r="F48" s="75">
        <v>46</v>
      </c>
      <c r="G48" s="94">
        <v>7</v>
      </c>
    </row>
    <row r="49" spans="1:7" ht="12" customHeight="1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343</v>
      </c>
    </row>
    <row r="50" spans="1:7" ht="12" customHeight="1">
      <c r="A50" s="185"/>
      <c r="B50" s="231"/>
      <c r="C50" s="201" t="s">
        <v>57</v>
      </c>
      <c r="D50" s="201"/>
      <c r="E50" s="201"/>
      <c r="F50" s="75">
        <v>48</v>
      </c>
      <c r="G50" s="94">
        <v>287</v>
      </c>
    </row>
    <row r="51" spans="1:7" ht="12" customHeight="1">
      <c r="A51" s="185"/>
      <c r="B51" s="231"/>
      <c r="C51" s="201" t="s">
        <v>58</v>
      </c>
      <c r="D51" s="201"/>
      <c r="E51" s="201"/>
      <c r="F51" s="75">
        <v>49</v>
      </c>
      <c r="G51" s="94">
        <v>304</v>
      </c>
    </row>
    <row r="52" spans="1:7" ht="12" customHeight="1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0</v>
      </c>
    </row>
    <row r="53" spans="1:7" ht="12" customHeight="1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</row>
    <row r="54" spans="1:7" ht="12" customHeight="1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>
      <c r="A55" s="185"/>
      <c r="B55" s="188"/>
      <c r="C55" s="196" t="s">
        <v>138</v>
      </c>
      <c r="D55" s="196"/>
      <c r="E55" s="196"/>
      <c r="F55" s="75">
        <v>53</v>
      </c>
      <c r="G55" s="94"/>
    </row>
    <row r="56" spans="1:7" ht="12" customHeight="1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 ht="12.75">
      <c r="A57" s="186"/>
      <c r="B57" s="189"/>
      <c r="C57" s="193" t="s">
        <v>181</v>
      </c>
      <c r="D57" s="194"/>
      <c r="E57" s="195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&amp;LF1015339&amp;CФорма № Зведений- 1 мзс, Підрозділ: ТУ ДСА України в Івано-Франкiвській областi,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view="pageBreakPreview" zoomScaleSheetLayoutView="100" workbookViewId="0" topLeftCell="A38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9" ht="15" customHeight="1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1669</v>
      </c>
    </row>
    <row r="4" spans="1:9" ht="14.25" customHeight="1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1097</v>
      </c>
    </row>
    <row r="5" spans="1:9" ht="14.25" customHeight="1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214</v>
      </c>
    </row>
    <row r="6" spans="1:9" ht="14.25" customHeight="1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>
        <v>2</v>
      </c>
    </row>
    <row r="7" spans="1:9" ht="14.25" customHeight="1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477</v>
      </c>
    </row>
    <row r="8" spans="1:9" ht="14.25" customHeight="1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>
        <v>13</v>
      </c>
    </row>
    <row r="9" spans="1:9" ht="14.25" customHeight="1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>
        <v>66</v>
      </c>
    </row>
    <row r="10" spans="1:13" ht="15" customHeight="1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>
        <v>64</v>
      </c>
      <c r="K10" s="2"/>
      <c r="L10" s="2"/>
      <c r="M10" s="3"/>
    </row>
    <row r="11" spans="1:13" ht="15" customHeight="1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>
        <v>13</v>
      </c>
      <c r="K11" s="2"/>
      <c r="L11" s="2"/>
      <c r="M11" s="3"/>
    </row>
    <row r="12" spans="1:13" ht="15" customHeight="1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>
        <v>35</v>
      </c>
      <c r="K12" s="2"/>
      <c r="L12" s="2"/>
      <c r="M12" s="3"/>
    </row>
    <row r="13" spans="1:13" ht="15" customHeight="1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>
        <v>5</v>
      </c>
      <c r="K13" s="2"/>
      <c r="L13" s="2"/>
      <c r="M13" s="3"/>
    </row>
    <row r="14" spans="1:13" ht="15" customHeight="1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>
        <v>938630</v>
      </c>
      <c r="K14" s="2"/>
      <c r="L14" s="2"/>
      <c r="M14" s="3"/>
    </row>
    <row r="15" spans="1:13" ht="15" customHeight="1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/>
      <c r="K16" s="2"/>
      <c r="L16" s="2"/>
      <c r="M16" s="3"/>
    </row>
    <row r="17" spans="1:13" ht="15" customHeight="1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>
        <v>21</v>
      </c>
      <c r="K18" s="2"/>
      <c r="L18" s="2"/>
      <c r="M18" s="3"/>
    </row>
    <row r="19" spans="1:13" ht="15" customHeight="1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>
        <v>190</v>
      </c>
      <c r="K19" s="4"/>
      <c r="L19" s="4"/>
      <c r="M19" s="3"/>
    </row>
    <row r="20" spans="1:13" ht="15" customHeight="1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5828</v>
      </c>
      <c r="K20" s="4"/>
      <c r="L20" s="4"/>
      <c r="M20" s="3"/>
    </row>
    <row r="21" spans="1:11" ht="15" customHeight="1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273</v>
      </c>
      <c r="K21" s="5"/>
    </row>
    <row r="22" spans="1:11" ht="15" customHeight="1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206</v>
      </c>
      <c r="K22" s="5"/>
    </row>
    <row r="23" spans="1:11" ht="15" customHeight="1">
      <c r="A23" s="241"/>
      <c r="B23" s="238" t="s">
        <v>205</v>
      </c>
      <c r="C23" s="239"/>
      <c r="D23" s="239"/>
      <c r="E23" s="239"/>
      <c r="F23" s="239"/>
      <c r="G23" s="240"/>
      <c r="H23" s="14">
        <v>21</v>
      </c>
      <c r="I23" s="93"/>
      <c r="K23" s="5"/>
    </row>
    <row r="24" spans="1:11" ht="26.25" customHeight="1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>
        <v>31</v>
      </c>
      <c r="K24" s="5"/>
    </row>
    <row r="25" spans="1:11" ht="16.5" customHeight="1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>
        <v>18</v>
      </c>
      <c r="K25" s="5"/>
    </row>
    <row r="26" spans="1:11" ht="16.5" customHeight="1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>
        <v>297</v>
      </c>
      <c r="K26" s="5"/>
    </row>
    <row r="27" spans="1:11" ht="16.5" customHeight="1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>
        <v>208</v>
      </c>
      <c r="K27" s="5"/>
    </row>
    <row r="28" spans="1:11" ht="14.25" customHeight="1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1237</v>
      </c>
      <c r="K28" s="5"/>
    </row>
    <row r="29" spans="1:11" ht="14.25" customHeight="1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>
        <v>93</v>
      </c>
      <c r="K29" s="5"/>
    </row>
    <row r="30" spans="1:11" ht="14.25" customHeight="1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>
        <v>1</v>
      </c>
      <c r="K30" s="5"/>
    </row>
    <row r="31" spans="1:11" ht="16.5" customHeight="1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>
        <v>6550</v>
      </c>
      <c r="K31" s="5"/>
    </row>
    <row r="32" spans="1:11" ht="16.5" customHeight="1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/>
      <c r="K32" s="5"/>
    </row>
    <row r="33" spans="1:11" ht="15" customHeight="1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>
        <v>4</v>
      </c>
      <c r="K34" s="5"/>
    </row>
    <row r="35" spans="1:11" ht="15" customHeight="1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>
        <v>304</v>
      </c>
      <c r="K35" s="5"/>
    </row>
    <row r="36" spans="1:11" ht="27" customHeight="1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>
        <v>22</v>
      </c>
      <c r="K36" s="5"/>
    </row>
    <row r="37" spans="1:11" ht="15" customHeight="1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3510</v>
      </c>
      <c r="K37" s="5"/>
    </row>
    <row r="38" spans="1:9" ht="15" customHeight="1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15558</v>
      </c>
    </row>
    <row r="39" spans="1:9" ht="15" customHeight="1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6160</v>
      </c>
    </row>
    <row r="40" spans="1:9" ht="15" customHeight="1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>
        <v>213</v>
      </c>
    </row>
    <row r="41" spans="1:9" ht="15" customHeight="1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899094581</v>
      </c>
    </row>
    <row r="42" spans="1:9" ht="15" customHeight="1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>
        <v>270837890</v>
      </c>
    </row>
    <row r="43" spans="1:9" ht="15" customHeight="1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>
        <v>1</v>
      </c>
    </row>
    <row r="44" spans="1:9" ht="15" customHeight="1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>
        <v>258</v>
      </c>
    </row>
    <row r="45" spans="1:9" ht="15" customHeight="1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>
        <v>77</v>
      </c>
    </row>
    <row r="46" spans="1:9" ht="15" customHeight="1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3282</v>
      </c>
    </row>
    <row r="47" spans="1:9" ht="24.75" customHeight="1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408</v>
      </c>
    </row>
    <row r="48" spans="1:9" ht="13.5" customHeight="1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 ht="12.75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104</v>
      </c>
    </row>
    <row r="50" spans="1:9" ht="14.25" customHeight="1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67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0" t="s">
        <v>106</v>
      </c>
      <c r="B55" s="270"/>
      <c r="C55" s="270"/>
      <c r="D55" s="270"/>
      <c r="E55" s="96">
        <v>20833</v>
      </c>
      <c r="F55" s="96">
        <v>796</v>
      </c>
      <c r="G55" s="96">
        <v>183</v>
      </c>
      <c r="H55" s="96">
        <v>47</v>
      </c>
      <c r="I55" s="96">
        <v>14</v>
      </c>
    </row>
    <row r="56" spans="1:9" ht="13.5" customHeight="1">
      <c r="A56" s="270" t="s">
        <v>31</v>
      </c>
      <c r="B56" s="270"/>
      <c r="C56" s="270"/>
      <c r="D56" s="270"/>
      <c r="E56" s="96">
        <v>593</v>
      </c>
      <c r="F56" s="96">
        <v>205</v>
      </c>
      <c r="G56" s="96">
        <v>127</v>
      </c>
      <c r="H56" s="96">
        <v>32</v>
      </c>
      <c r="I56" s="96">
        <v>4</v>
      </c>
    </row>
    <row r="57" spans="1:9" ht="13.5" customHeight="1">
      <c r="A57" s="270" t="s">
        <v>107</v>
      </c>
      <c r="B57" s="270"/>
      <c r="C57" s="270"/>
      <c r="D57" s="270"/>
      <c r="E57" s="96">
        <v>9877</v>
      </c>
      <c r="F57" s="96">
        <v>4231</v>
      </c>
      <c r="G57" s="96">
        <v>538</v>
      </c>
      <c r="H57" s="96">
        <v>233</v>
      </c>
      <c r="I57" s="96">
        <v>90</v>
      </c>
    </row>
    <row r="58" spans="1:9" ht="13.5" customHeight="1">
      <c r="A58" s="201" t="s">
        <v>111</v>
      </c>
      <c r="B58" s="201"/>
      <c r="C58" s="201"/>
      <c r="D58" s="201"/>
      <c r="E58" s="96">
        <v>12165</v>
      </c>
      <c r="F58" s="96">
        <v>835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4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 ht="12.75">
      <c r="A62" s="284" t="s">
        <v>195</v>
      </c>
      <c r="B62" s="285"/>
      <c r="C62" s="285"/>
      <c r="D62" s="285"/>
      <c r="E62" s="286"/>
      <c r="F62" s="14">
        <v>13055</v>
      </c>
      <c r="G62" s="114">
        <v>244090864</v>
      </c>
      <c r="H62" s="115"/>
      <c r="I62" s="115"/>
    </row>
    <row r="63" spans="1:9" ht="13.5">
      <c r="A63" s="299" t="s">
        <v>196</v>
      </c>
      <c r="B63" s="304" t="s">
        <v>197</v>
      </c>
      <c r="C63" s="305"/>
      <c r="D63" s="305"/>
      <c r="E63" s="306"/>
      <c r="F63" s="113">
        <v>6642</v>
      </c>
      <c r="G63" s="113">
        <v>232156769</v>
      </c>
      <c r="H63" s="116"/>
      <c r="I63" s="117"/>
    </row>
    <row r="64" spans="1:9" ht="13.5">
      <c r="A64" s="299"/>
      <c r="B64" s="304" t="s">
        <v>198</v>
      </c>
      <c r="C64" s="305"/>
      <c r="D64" s="305"/>
      <c r="E64" s="306"/>
      <c r="F64" s="113">
        <v>6413</v>
      </c>
      <c r="G64" s="113">
        <v>11934095</v>
      </c>
      <c r="H64" s="116"/>
      <c r="I64" s="117"/>
    </row>
    <row r="65" spans="1:9" ht="12.75">
      <c r="A65" s="300" t="s">
        <v>199</v>
      </c>
      <c r="B65" s="307" t="s">
        <v>116</v>
      </c>
      <c r="C65" s="308"/>
      <c r="D65" s="308"/>
      <c r="E65" s="309"/>
      <c r="F65" s="112">
        <v>5416</v>
      </c>
      <c r="G65" s="112">
        <v>6240088</v>
      </c>
      <c r="H65" s="116"/>
      <c r="I65" s="117"/>
    </row>
    <row r="66" spans="1:9" ht="12.75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6" r:id="rId1"/>
  <headerFooter alignWithMargins="0">
    <oddFooter>&amp;LF1015339&amp;CФорма № Зведений- 1 мзс, Підрозділ: ТУ ДСА України в Івано-Франкiвській областi,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7" t="s">
        <v>4</v>
      </c>
      <c r="B2" s="258"/>
      <c r="C2" s="12" t="s">
        <v>38</v>
      </c>
      <c r="D2" s="12" t="s">
        <v>5</v>
      </c>
    </row>
    <row r="3" spans="1:4" ht="27.75" customHeight="1">
      <c r="A3" s="232" t="s">
        <v>182</v>
      </c>
      <c r="B3" s="232"/>
      <c r="C3" s="14">
        <v>1</v>
      </c>
      <c r="D3" s="110">
        <f>IF('розділ 1 '!J46&lt;&gt;0,'розділ 1 '!K46*100/'розділ 1 '!J46,0)</f>
        <v>14.867634500426986</v>
      </c>
    </row>
    <row r="4" spans="1:4" ht="18" customHeight="1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27.510917030567686</v>
      </c>
    </row>
    <row r="5" spans="1:4" ht="18" customHeight="1">
      <c r="A5" s="314"/>
      <c r="B5" s="70" t="s">
        <v>184</v>
      </c>
      <c r="C5" s="14">
        <v>3</v>
      </c>
      <c r="D5" s="110">
        <f>IF('розділ 1 '!J24&lt;&gt;0,'розділ 1 '!K24*100/'розділ 1 '!J24,0)</f>
        <v>24.661246612466126</v>
      </c>
    </row>
    <row r="6" spans="1:4" ht="18" customHeight="1">
      <c r="A6" s="314"/>
      <c r="B6" s="70" t="s">
        <v>185</v>
      </c>
      <c r="C6" s="14">
        <v>4</v>
      </c>
      <c r="D6" s="110">
        <f>IF('розділ 1 '!J40&lt;&gt;0,'розділ 1 '!K40*100/'розділ 1 '!J40,0)</f>
        <v>14.135427470736406</v>
      </c>
    </row>
    <row r="7" spans="1:4" ht="18" customHeight="1">
      <c r="A7" s="314"/>
      <c r="B7" s="73" t="s">
        <v>186</v>
      </c>
      <c r="C7" s="14">
        <v>5</v>
      </c>
      <c r="D7" s="110">
        <f>IF('розділ 1 '!J45&lt;&gt;0,'розділ 1 '!K45*100/'розділ 1 '!J45,0)</f>
        <v>0.1447178002894356</v>
      </c>
    </row>
    <row r="8" spans="1:4" ht="18" customHeight="1">
      <c r="A8" s="232" t="s">
        <v>187</v>
      </c>
      <c r="B8" s="232"/>
      <c r="C8" s="14">
        <v>6</v>
      </c>
      <c r="D8" s="110">
        <f>IF('розділ 1 '!F46&lt;&gt;0,'розділ 1 '!H46*100/'розділ 1 '!F46,0)</f>
        <v>97.34986394818533</v>
      </c>
    </row>
    <row r="9" spans="1:4" ht="18" customHeight="1">
      <c r="A9" s="232" t="s">
        <v>99</v>
      </c>
      <c r="B9" s="232"/>
      <c r="C9" s="14">
        <v>7</v>
      </c>
      <c r="D9" s="94">
        <f>IF('розділ 3'!I50&lt;&gt;0,'розділ 1 '!H46/'розділ 3'!I50,0)</f>
        <v>758.2537313432836</v>
      </c>
    </row>
    <row r="10" spans="1:4" ht="25.5" customHeight="1">
      <c r="A10" s="232" t="s">
        <v>109</v>
      </c>
      <c r="B10" s="232"/>
      <c r="C10" s="14">
        <v>8</v>
      </c>
      <c r="D10" s="94">
        <f>IF('розділ 3'!I50&lt;&gt;0,'розділ 1 '!E46/'розділ 3'!I50,0)</f>
        <v>933.0298507462686</v>
      </c>
    </row>
    <row r="11" spans="1:4" ht="16.5" customHeight="1">
      <c r="A11" s="224" t="s">
        <v>63</v>
      </c>
      <c r="B11" s="226"/>
      <c r="C11" s="14">
        <v>9</v>
      </c>
      <c r="D11" s="94">
        <v>55.0588235294118</v>
      </c>
    </row>
    <row r="12" spans="1:4" ht="16.5" customHeight="1">
      <c r="A12" s="316" t="s">
        <v>106</v>
      </c>
      <c r="B12" s="316"/>
      <c r="C12" s="14">
        <v>10</v>
      </c>
      <c r="D12" s="94">
        <v>22.2941176470588</v>
      </c>
    </row>
    <row r="13" spans="1:4" ht="16.5" customHeight="1">
      <c r="A13" s="316" t="s">
        <v>31</v>
      </c>
      <c r="B13" s="316"/>
      <c r="C13" s="14">
        <v>11</v>
      </c>
      <c r="D13" s="94">
        <v>118.411764705882</v>
      </c>
    </row>
    <row r="14" spans="1:4" ht="16.5" customHeight="1">
      <c r="A14" s="316" t="s">
        <v>107</v>
      </c>
      <c r="B14" s="316"/>
      <c r="C14" s="14">
        <v>12</v>
      </c>
      <c r="D14" s="94">
        <v>110.764705882353</v>
      </c>
    </row>
    <row r="15" spans="1:4" ht="16.5" customHeight="1">
      <c r="A15" s="316" t="s">
        <v>111</v>
      </c>
      <c r="B15" s="316"/>
      <c r="C15" s="14">
        <v>13</v>
      </c>
      <c r="D15" s="94">
        <v>31.5294117647059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0" t="s">
        <v>173</v>
      </c>
      <c r="B18" s="310"/>
      <c r="C18" s="311" t="s">
        <v>206</v>
      </c>
      <c r="D18" s="311"/>
    </row>
    <row r="19" spans="1:4" ht="15.75" customHeight="1">
      <c r="A19" s="65"/>
      <c r="B19" s="85" t="s">
        <v>100</v>
      </c>
      <c r="C19" s="317" t="s">
        <v>101</v>
      </c>
      <c r="D19" s="317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2" t="s">
        <v>207</v>
      </c>
      <c r="D21" s="312"/>
    </row>
    <row r="22" spans="1:4" ht="15.75" customHeight="1">
      <c r="A22" s="67"/>
      <c r="B22" s="85" t="s">
        <v>100</v>
      </c>
      <c r="C22" s="317" t="s">
        <v>101</v>
      </c>
      <c r="D22" s="317"/>
    </row>
    <row r="23" spans="1:4" ht="12.75">
      <c r="A23" s="68" t="s">
        <v>102</v>
      </c>
      <c r="B23" s="88"/>
      <c r="C23" s="318" t="s">
        <v>208</v>
      </c>
      <c r="D23" s="318"/>
    </row>
    <row r="24" spans="1:4" ht="12.75">
      <c r="A24" s="69" t="s">
        <v>103</v>
      </c>
      <c r="B24" s="88"/>
      <c r="C24" s="305" t="s">
        <v>209</v>
      </c>
      <c r="D24" s="305"/>
    </row>
    <row r="25" spans="1:4" ht="12.75">
      <c r="A25" s="68" t="s">
        <v>104</v>
      </c>
      <c r="B25" s="89"/>
      <c r="C25" s="305" t="s">
        <v>210</v>
      </c>
      <c r="D25" s="305"/>
    </row>
    <row r="26" ht="15.75" customHeight="1"/>
    <row r="27" spans="3:4" ht="12.75" customHeight="1">
      <c r="C27" s="315" t="s">
        <v>211</v>
      </c>
      <c r="D27" s="315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&amp;LF1015339&amp;CФорма № Зведений- 1 мзс, Підрозділ: ТУ ДСА України в Івано-Франкiвській областi,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2019-10-30T06:13:55Z</cp:lastPrinted>
  <dcterms:created xsi:type="dcterms:W3CDTF">2004-04-20T14:33:35Z</dcterms:created>
  <dcterms:modified xsi:type="dcterms:W3CDTF">2019-10-30T06:13:59Z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мзс_10009_3.2019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F1015339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