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<sst xmlns="http://schemas.openxmlformats.org/spreadsheetml/2006/main" count="280" uniqueCount="212">
  <si>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</si>
  <si>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</si>
  <si>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</si>
  <si>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</si>
  <si>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</si>
  <si>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</si>
  <si>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</si>
  <si>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</si>
  <si>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</si>
  <si>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</si>
  <si>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</si>
  <si>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</si>
  <si>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</si>
  <si>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</si>
  <si>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</si>
  <si>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</si>
  <si>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</si>
  <si>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</si>
  <si>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</si>
  <si>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</si>
  <si>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</si>
  <si>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</si>
  <si>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</si>
  <si>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</si>
  <si>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</si>
  <si>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</si>
  <si>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</si>
  <si>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</si>
  <si>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</si>
  <si>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</si>
  <si>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</si>
  <si>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</si>
  <si>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</si>
  <si>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</si>
  <si>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</si>
  <si>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</si>
  <si>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</si>
  <si>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</si>
  <si>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</si>
  <si>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</si>
  <si>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</si>
  <si>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</si>
  <si>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</si>
  <si>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</si>
  <si>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</si>
  <si>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</si>
  <si>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</si>
  <si>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</si>
  <si>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</si>
  <si>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</si>
  <si>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</si>
  <si>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</si>
  <si>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</si>
  <si>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</si>
  <si>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</si>
  <si>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</si>
  <si>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</si>
  <si>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</si>
  <si>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</si>
  <si>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</si>
  <si>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</si>
  <si>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</si>
  <si>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</si>
  <si>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</si>
  <si>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</si>
  <si>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</si>
  <si>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</si>
  <si>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</si>
  <si>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</si>
  <si>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</si>
  <si>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</si>
  <si>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</si>
  <si>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</si>
  <si>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</si>
  <si>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</si>
  <si>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</si>
  <si>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</si>
  <si>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</si>
  <si>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</si>
  <si>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</si>
  <si>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</si>
  <si>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</si>
  <si>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</si>
  <si>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</si>
  <si>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</si>
  <si>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</si>
  <si>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</si>
  <si>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</si>
  <si>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</si>
  <si>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</si>
  <si>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</si>
  <si>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</si>
  <si>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</si>
  <si>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</si>
  <si>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</si>
  <si>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</si>
  <si>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</si>
  <si>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</si>
  <si>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</si>
  <si>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</si>
  <si>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</si>
  <si>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</si>
  <si>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</si>
  <si>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</si>
  <si>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</si>
  <si>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</si>
  <si>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</si>
  <si>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</si>
  <si>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</si>
  <si>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</si>
  <si>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</si>
  <si>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</si>
  <si>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</si>
  <si>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</si>
  <si>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</si>
  <si>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</si>
  <si>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</si>
  <si>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</si>
  <si>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</si>
  <si>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</si>
  <si>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</si>
  <si>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</si>
  <si>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</si>
  <si>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</si>
  <si>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</si>
  <si>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</si>
  <si>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</si>
  <si>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</si>
  <si>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</si>
  <si>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</si>
  <si>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</si>
  <si>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</si>
  <si>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</si>
  <si>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</si>
  <si>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</si>
  <si>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</si>
  <si>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</si>
  <si>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</si>
  <si>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</si>
  <si>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</si>
  <si>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</si>
  <si>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</si>
  <si>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</si>
  <si>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</si>
  <si>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</si>
  <si>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</si>
  <si>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</si>
  <si>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</si>
  <si>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</si>
  <si>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</si>
  <si>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</si>
  <si>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</si>
  <si>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</si>
  <si>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</si>
  <si>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</si>
  <si>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</si>
  <si>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</si>
  <si>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</si>
  <si>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</si>
  <si>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</si>
  <si>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</si>
  <si>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</si>
  <si>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</si>
  <si>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</si>
  <si>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</si>
  <si>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</si>
  <si>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</si>
  <si>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</si>
  <si>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</si>
  <si>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</si>
  <si>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</si>
  <si>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</si>
  <si>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</si>
  <si>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</si>
  <si>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</si>
  <si>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</si>
  <si>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</si>
  <si>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</si>
  <si>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</si>
  <si>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</si>
  <si>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</si>
  <si>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</si>
  <si>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</si>
  <si>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</si>
  <si>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</si>
  <si>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</si>
  <si>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</si>
  <si>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</si>
  <si>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</si>
  <si>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</si>
  <si>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</si>
  <si>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</si>
  <si>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</si>
  <si>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</si>
  <si>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</si>
  <si>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</si>
  <si>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</si>
  <si>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</si>
  <si>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</si>
  <si>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</si>
  <si>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</si>
  <si>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</si>
  <si>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</si>
  <si>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</si>
  <si>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</si>
  <si>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</si>
  <si>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</si>
  <si>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</si>
  <si>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</si>
  <si>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</si>
  <si>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</si>
  <si>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7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</si>
</sst>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&amp;LA04378AC&amp;C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3299</v>
      </c>
      <c r="F6" s="90">
        <v>1414</v>
      </c>
      <c r="G6" s="90">
        <v>22</v>
      </c>
      <c r="H6" s="90">
        <v>1073</v>
      </c>
      <c r="I6" s="90" t="s">
        <v>172</v>
      </c>
      <c r="J6" s="90">
        <v>2226</v>
      </c>
      <c r="K6" s="91">
        <v>818</v>
      </c>
      <c r="L6" s="101">
        <f>E6-F6</f>
        <v>1885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7032</v>
      </c>
      <c r="F7" s="90">
        <v>6862</v>
      </c>
      <c r="G7" s="90">
        <v>6</v>
      </c>
      <c r="H7" s="90">
        <v>6772</v>
      </c>
      <c r="I7" s="90">
        <v>6116</v>
      </c>
      <c r="J7" s="90">
        <v>260</v>
      </c>
      <c r="K7" s="91"/>
      <c r="L7" s="101">
        <f>E7-F7</f>
        <v>170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7</v>
      </c>
      <c r="F8" s="90">
        <v>3</v>
      </c>
      <c r="G8" s="90"/>
      <c r="H8" s="90">
        <v>2</v>
      </c>
      <c r="I8" s="90">
        <v>1</v>
      </c>
      <c r="J8" s="90">
        <v>5</v>
      </c>
      <c r="K8" s="91"/>
      <c r="L8" s="101">
        <f>E8-F8</f>
        <v>4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623</v>
      </c>
      <c r="F9" s="90">
        <v>532</v>
      </c>
      <c r="G9" s="90">
        <v>5</v>
      </c>
      <c r="H9" s="90">
        <v>509</v>
      </c>
      <c r="I9" s="90">
        <v>367</v>
      </c>
      <c r="J9" s="90">
        <v>114</v>
      </c>
      <c r="K9" s="91"/>
      <c r="L9" s="101">
        <f>E9-F9</f>
        <v>91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11</v>
      </c>
      <c r="F10" s="90">
        <v>8</v>
      </c>
      <c r="G10" s="90">
        <v>4</v>
      </c>
      <c r="H10" s="90">
        <v>3</v>
      </c>
      <c r="I10" s="90"/>
      <c r="J10" s="90">
        <v>8</v>
      </c>
      <c r="K10" s="91"/>
      <c r="L10" s="101">
        <f>E10-F10</f>
        <v>3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83</v>
      </c>
      <c r="F12" s="90">
        <v>79</v>
      </c>
      <c r="G12" s="90"/>
      <c r="H12" s="90">
        <v>78</v>
      </c>
      <c r="I12" s="90">
        <v>57</v>
      </c>
      <c r="J12" s="90">
        <v>5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19</v>
      </c>
      <c r="F13" s="90">
        <v>2</v>
      </c>
      <c r="G13" s="90"/>
      <c r="H13" s="90">
        <v>2</v>
      </c>
      <c r="I13" s="90"/>
      <c r="J13" s="90">
        <v>17</v>
      </c>
      <c r="K13" s="91">
        <v>8</v>
      </c>
      <c r="L13" s="101">
        <f>E13-F13</f>
        <v>17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24</v>
      </c>
      <c r="F14" s="90">
        <v>19</v>
      </c>
      <c r="G14" s="90">
        <v>2</v>
      </c>
      <c r="H14" s="90">
        <v>21</v>
      </c>
      <c r="I14" s="90">
        <v>10</v>
      </c>
      <c r="J14" s="90">
        <v>3</v>
      </c>
      <c r="K14" s="91"/>
      <c r="L14" s="101">
        <f>E14-F14</f>
        <v>5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11098</v>
      </c>
      <c r="F15" s="104">
        <f>SUM(F6:F14)</f>
        <v>8919</v>
      </c>
      <c r="G15" s="104">
        <f>SUM(G6:G14)</f>
        <v>39</v>
      </c>
      <c r="H15" s="104">
        <f>SUM(H6:H14)</f>
        <v>8460</v>
      </c>
      <c r="I15" s="104">
        <f>SUM(I6:I14)</f>
        <v>6551</v>
      </c>
      <c r="J15" s="104">
        <f>SUM(J6:J14)</f>
        <v>2638</v>
      </c>
      <c r="K15" s="104">
        <f>SUM(K6:K14)</f>
        <v>826</v>
      </c>
      <c r="L15" s="101">
        <f>E15-F15</f>
        <v>2179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421</v>
      </c>
      <c r="F16" s="92">
        <v>407</v>
      </c>
      <c r="G16" s="92"/>
      <c r="H16" s="92">
        <v>377</v>
      </c>
      <c r="I16" s="92">
        <v>323</v>
      </c>
      <c r="J16" s="92">
        <v>44</v>
      </c>
      <c r="K16" s="91"/>
      <c r="L16" s="101">
        <f>E16-F16</f>
        <v>14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595</v>
      </c>
      <c r="F17" s="92">
        <v>327</v>
      </c>
      <c r="G17" s="92">
        <v>4</v>
      </c>
      <c r="H17" s="92">
        <v>331</v>
      </c>
      <c r="I17" s="92">
        <v>227</v>
      </c>
      <c r="J17" s="92">
        <v>264</v>
      </c>
      <c r="K17" s="91">
        <v>55</v>
      </c>
      <c r="L17" s="101">
        <f>E17-F17</f>
        <v>268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31</v>
      </c>
      <c r="F19" s="91">
        <v>26</v>
      </c>
      <c r="G19" s="91"/>
      <c r="H19" s="91">
        <v>24</v>
      </c>
      <c r="I19" s="91">
        <v>19</v>
      </c>
      <c r="J19" s="91">
        <v>7</v>
      </c>
      <c r="K19" s="91"/>
      <c r="L19" s="101">
        <f>E19-F19</f>
        <v>5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4</v>
      </c>
      <c r="F20" s="91">
        <v>1</v>
      </c>
      <c r="G20" s="91"/>
      <c r="H20" s="91">
        <v>4</v>
      </c>
      <c r="I20" s="91"/>
      <c r="J20" s="91"/>
      <c r="K20" s="91"/>
      <c r="L20" s="101">
        <f>E20-F20</f>
        <v>3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729</v>
      </c>
      <c r="F24" s="91">
        <v>446</v>
      </c>
      <c r="G24" s="91">
        <v>4</v>
      </c>
      <c r="H24" s="91">
        <v>414</v>
      </c>
      <c r="I24" s="91">
        <v>246</v>
      </c>
      <c r="J24" s="91">
        <v>315</v>
      </c>
      <c r="K24" s="91">
        <v>55</v>
      </c>
      <c r="L24" s="101">
        <f>E24-F24</f>
        <v>283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1161</v>
      </c>
      <c r="F25" s="91">
        <v>984</v>
      </c>
      <c r="G25" s="91"/>
      <c r="H25" s="91">
        <v>1060</v>
      </c>
      <c r="I25" s="91">
        <v>832</v>
      </c>
      <c r="J25" s="91">
        <v>101</v>
      </c>
      <c r="K25" s="91"/>
      <c r="L25" s="101">
        <f>E25-F25</f>
        <v>177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9</v>
      </c>
      <c r="F26" s="91">
        <v>9</v>
      </c>
      <c r="G26" s="91"/>
      <c r="H26" s="91">
        <v>7</v>
      </c>
      <c r="I26" s="91">
        <v>4</v>
      </c>
      <c r="J26" s="91">
        <v>2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5327</v>
      </c>
      <c r="F27" s="91">
        <v>5100</v>
      </c>
      <c r="G27" s="91">
        <v>2</v>
      </c>
      <c r="H27" s="91">
        <v>5061</v>
      </c>
      <c r="I27" s="91">
        <v>4792</v>
      </c>
      <c r="J27" s="91">
        <v>266</v>
      </c>
      <c r="K27" s="91"/>
      <c r="L27" s="101">
        <f>E27-F27</f>
        <v>227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10157</v>
      </c>
      <c r="F28" s="91">
        <v>4970</v>
      </c>
      <c r="G28" s="91">
        <v>110</v>
      </c>
      <c r="H28" s="91">
        <v>5659</v>
      </c>
      <c r="I28" s="91">
        <v>4746</v>
      </c>
      <c r="J28" s="91">
        <v>4498</v>
      </c>
      <c r="K28" s="91">
        <v>846</v>
      </c>
      <c r="L28" s="101">
        <f>E28-F28</f>
        <v>5187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546</v>
      </c>
      <c r="F29" s="91">
        <v>533</v>
      </c>
      <c r="G29" s="91"/>
      <c r="H29" s="91">
        <v>524</v>
      </c>
      <c r="I29" s="91">
        <v>479</v>
      </c>
      <c r="J29" s="91">
        <v>22</v>
      </c>
      <c r="K29" s="91"/>
      <c r="L29" s="101">
        <f>E29-F29</f>
        <v>13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702</v>
      </c>
      <c r="F30" s="91">
        <v>482</v>
      </c>
      <c r="G30" s="91">
        <v>2</v>
      </c>
      <c r="H30" s="91">
        <v>550</v>
      </c>
      <c r="I30" s="91">
        <v>508</v>
      </c>
      <c r="J30" s="91">
        <v>152</v>
      </c>
      <c r="K30" s="91">
        <v>8</v>
      </c>
      <c r="L30" s="101">
        <f>E30-F30</f>
        <v>220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192</v>
      </c>
      <c r="F31" s="91">
        <v>153</v>
      </c>
      <c r="G31" s="91"/>
      <c r="H31" s="91">
        <v>140</v>
      </c>
      <c r="I31" s="91">
        <v>90</v>
      </c>
      <c r="J31" s="91">
        <v>52</v>
      </c>
      <c r="K31" s="91">
        <v>3</v>
      </c>
      <c r="L31" s="101">
        <f>E31-F31</f>
        <v>39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32</v>
      </c>
      <c r="F32" s="91">
        <v>13</v>
      </c>
      <c r="G32" s="91"/>
      <c r="H32" s="91">
        <v>18</v>
      </c>
      <c r="I32" s="91">
        <v>1</v>
      </c>
      <c r="J32" s="91">
        <v>14</v>
      </c>
      <c r="K32" s="91">
        <v>5</v>
      </c>
      <c r="L32" s="101">
        <f>E32-F32</f>
        <v>19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6</v>
      </c>
      <c r="F33" s="91">
        <v>4</v>
      </c>
      <c r="G33" s="91"/>
      <c r="H33" s="91">
        <v>3</v>
      </c>
      <c r="I33" s="91"/>
      <c r="J33" s="91">
        <v>3</v>
      </c>
      <c r="K33" s="91">
        <v>1</v>
      </c>
      <c r="L33" s="101">
        <f>E33-F33</f>
        <v>2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25</v>
      </c>
      <c r="F34" s="91">
        <v>25</v>
      </c>
      <c r="G34" s="91"/>
      <c r="H34" s="91">
        <v>24</v>
      </c>
      <c r="I34" s="91">
        <v>5</v>
      </c>
      <c r="J34" s="91">
        <v>1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147</v>
      </c>
      <c r="F35" s="91">
        <v>105</v>
      </c>
      <c r="G35" s="91">
        <v>1</v>
      </c>
      <c r="H35" s="91">
        <v>88</v>
      </c>
      <c r="I35" s="91">
        <v>37</v>
      </c>
      <c r="J35" s="91">
        <v>59</v>
      </c>
      <c r="K35" s="91">
        <v>5</v>
      </c>
      <c r="L35" s="101">
        <f>E35-F35</f>
        <v>42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616</v>
      </c>
      <c r="F36" s="91">
        <v>511</v>
      </c>
      <c r="G36" s="91">
        <v>1</v>
      </c>
      <c r="H36" s="91">
        <v>485</v>
      </c>
      <c r="I36" s="91">
        <v>332</v>
      </c>
      <c r="J36" s="91">
        <v>131</v>
      </c>
      <c r="K36" s="91">
        <v>4</v>
      </c>
      <c r="L36" s="101">
        <f>E36-F36</f>
        <v>105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6</v>
      </c>
      <c r="F37" s="91">
        <v>2</v>
      </c>
      <c r="G37" s="91"/>
      <c r="H37" s="91">
        <v>3</v>
      </c>
      <c r="I37" s="91">
        <v>3</v>
      </c>
      <c r="J37" s="91">
        <v>3</v>
      </c>
      <c r="K37" s="91">
        <v>1</v>
      </c>
      <c r="L37" s="101">
        <f>E37-F37</f>
        <v>4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76</v>
      </c>
      <c r="F38" s="91">
        <v>64</v>
      </c>
      <c r="G38" s="91"/>
      <c r="H38" s="91">
        <v>64</v>
      </c>
      <c r="I38" s="91">
        <v>24</v>
      </c>
      <c r="J38" s="91">
        <v>12</v>
      </c>
      <c r="K38" s="91"/>
      <c r="L38" s="101">
        <f>E38-F38</f>
        <v>12</v>
      </c>
    </row>
    <row r="39" spans="1:12" ht="36" customHeight="1">
      <c r="A39" s="167"/>
      <c r="B39" s="164" t="s">
        <v>132</v>
      </c>
      <c r="C39" s="165"/>
      <c r="D39" s="43">
        <v>34</v>
      </c>
      <c r="E39" s="91">
        <v>1</v>
      </c>
      <c r="F39" s="91">
        <v>1</v>
      </c>
      <c r="G39" s="91"/>
      <c r="H39" s="91">
        <v>1</v>
      </c>
      <c r="I39" s="91">
        <v>1</v>
      </c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13732</v>
      </c>
      <c r="F40" s="91">
        <v>7872</v>
      </c>
      <c r="G40" s="91">
        <v>115</v>
      </c>
      <c r="H40" s="91">
        <v>8416</v>
      </c>
      <c r="I40" s="91">
        <v>6583</v>
      </c>
      <c r="J40" s="91">
        <v>5316</v>
      </c>
      <c r="K40" s="91">
        <v>873</v>
      </c>
      <c r="L40" s="101">
        <f>E40-F40</f>
        <v>5860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10987</v>
      </c>
      <c r="F41" s="91">
        <v>9412</v>
      </c>
      <c r="G41" s="91">
        <v>1</v>
      </c>
      <c r="H41" s="91">
        <v>8516</v>
      </c>
      <c r="I41" s="91" t="s">
        <v>172</v>
      </c>
      <c r="J41" s="91">
        <v>2471</v>
      </c>
      <c r="K41" s="91">
        <v>5</v>
      </c>
      <c r="L41" s="101">
        <f>E41-F41</f>
        <v>1575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144</v>
      </c>
      <c r="F42" s="91">
        <v>126</v>
      </c>
      <c r="G42" s="91"/>
      <c r="H42" s="91">
        <v>130</v>
      </c>
      <c r="I42" s="91" t="s">
        <v>172</v>
      </c>
      <c r="J42" s="91">
        <v>14</v>
      </c>
      <c r="K42" s="91">
        <v>2</v>
      </c>
      <c r="L42" s="101">
        <f>E42-F42</f>
        <v>18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39</v>
      </c>
      <c r="F43" s="91">
        <v>30</v>
      </c>
      <c r="G43" s="91"/>
      <c r="H43" s="91">
        <v>34</v>
      </c>
      <c r="I43" s="91">
        <v>20</v>
      </c>
      <c r="J43" s="91">
        <v>5</v>
      </c>
      <c r="K43" s="91"/>
      <c r="L43" s="101">
        <f>E43-F43</f>
        <v>9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6</v>
      </c>
      <c r="F44" s="91">
        <v>6</v>
      </c>
      <c r="G44" s="91"/>
      <c r="H44" s="91">
        <v>6</v>
      </c>
      <c r="I44" s="91">
        <v>5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11032</v>
      </c>
      <c r="F45" s="91">
        <f aca="true" t="shared" si="0" ref="F45:K45">F41+F43+F44</f>
        <v>9448</v>
      </c>
      <c r="G45" s="91">
        <f t="shared" si="0"/>
        <v>1</v>
      </c>
      <c r="H45" s="91">
        <f t="shared" si="0"/>
        <v>8556</v>
      </c>
      <c r="I45" s="91">
        <f>I43+I44</f>
        <v>25</v>
      </c>
      <c r="J45" s="91">
        <f t="shared" si="0"/>
        <v>2476</v>
      </c>
      <c r="K45" s="91">
        <f t="shared" si="0"/>
        <v>5</v>
      </c>
      <c r="L45" s="101">
        <f>E45-F45</f>
        <v>1584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36591</v>
      </c>
      <c r="F46" s="91">
        <f aca="true" t="shared" si="1" ref="F46:K46">F15+F24+F40+F45</f>
        <v>26685</v>
      </c>
      <c r="G46" s="91">
        <f t="shared" si="1"/>
        <v>159</v>
      </c>
      <c r="H46" s="91">
        <f t="shared" si="1"/>
        <v>25846</v>
      </c>
      <c r="I46" s="91">
        <f t="shared" si="1"/>
        <v>13405</v>
      </c>
      <c r="J46" s="91">
        <f t="shared" si="1"/>
        <v>10745</v>
      </c>
      <c r="K46" s="91">
        <f t="shared" si="1"/>
        <v>1759</v>
      </c>
      <c r="L46" s="101">
        <f>E46-F46</f>
        <v>9906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&amp;LA04378AC&amp;CФорма № Зведений- 1 мзс, Підрозділ: ТУ ДСА України в Івано-Франкiвській областi,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141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128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2101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110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427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463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362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153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201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79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1437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36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55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200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620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330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5653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229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163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57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4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4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150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15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37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16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20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2885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309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16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293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627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321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373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&amp;LA04378AC&amp;CФорма № Зведений- 1 мзс, Підрозділ: ТУ ДСА України в Івано-Франкiвській областi,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1074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691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141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362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8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44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8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3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235424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102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3660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122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6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102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108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705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22100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135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1976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9768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3964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1108284228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86692425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1544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255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104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7826</v>
      </c>
      <c r="F55" s="96">
        <v>483</v>
      </c>
      <c r="G55" s="96">
        <v>101</v>
      </c>
      <c r="H55" s="96">
        <v>29</v>
      </c>
      <c r="I55" s="96">
        <v>21</v>
      </c>
    </row>
    <row r="56" spans="1:9" ht="13.5" customHeight="1">
      <c r="A56" s="272" t="s">
        <v>31</v>
      </c>
      <c r="B56" s="272"/>
      <c r="C56" s="272"/>
      <c r="D56" s="272"/>
      <c r="E56" s="96">
        <v>265</v>
      </c>
      <c r="F56" s="96">
        <v>126</v>
      </c>
      <c r="G56" s="96">
        <v>12</v>
      </c>
      <c r="H56" s="96">
        <v>7</v>
      </c>
      <c r="I56" s="96">
        <v>4</v>
      </c>
    </row>
    <row r="57" spans="1:9" ht="13.5" customHeight="1">
      <c r="A57" s="272" t="s">
        <v>107</v>
      </c>
      <c r="B57" s="272"/>
      <c r="C57" s="272"/>
      <c r="D57" s="272"/>
      <c r="E57" s="96">
        <v>5583</v>
      </c>
      <c r="F57" s="96">
        <v>2487</v>
      </c>
      <c r="G57" s="96">
        <v>213</v>
      </c>
      <c r="H57" s="96">
        <v>75</v>
      </c>
      <c r="I57" s="96">
        <v>58</v>
      </c>
    </row>
    <row r="58" spans="1:9" ht="13.5" customHeight="1">
      <c r="A58" s="203" t="s">
        <v>111</v>
      </c>
      <c r="B58" s="203"/>
      <c r="C58" s="203"/>
      <c r="D58" s="203"/>
      <c r="E58" s="96">
        <v>7982</v>
      </c>
      <c r="F58" s="96">
        <v>572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7958</v>
      </c>
      <c r="G62" s="118">
        <v>75694576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3588</v>
      </c>
      <c r="G63" s="119">
        <v>67703474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4370</v>
      </c>
      <c r="G64" s="119">
        <v>7991102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3167</v>
      </c>
      <c r="G65" s="120">
        <v>2298192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</v>
      </c>
      <c r="G66" s="121">
        <v>1051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&amp;LA04378AC&amp;CФорма № Зведений- 1 мзс, Підрозділ: ТУ ДСА України в Івано-Франкiвській областi,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16.370404839460214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31.311599696739954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17.46031746031746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16.42212189616253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0.20193861066235863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96.85591156080194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374.57971014492756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530.304347826087</v>
      </c>
    </row>
    <row r="11" spans="1:4" ht="16.5" customHeight="1">
      <c r="A11" s="226" t="s">
        <v>63</v>
      </c>
      <c r="B11" s="228"/>
      <c r="C11" s="14">
        <v>9</v>
      </c>
      <c r="D11" s="94">
        <v>57.8235294117647</v>
      </c>
    </row>
    <row r="12" spans="1:4" ht="16.5" customHeight="1">
      <c r="A12" s="318" t="s">
        <v>106</v>
      </c>
      <c r="B12" s="318"/>
      <c r="C12" s="14">
        <v>10</v>
      </c>
      <c r="D12" s="94">
        <v>30.6470588235294</v>
      </c>
    </row>
    <row r="13" spans="1:4" ht="16.5" customHeight="1">
      <c r="A13" s="318" t="s">
        <v>31</v>
      </c>
      <c r="B13" s="318"/>
      <c r="C13" s="14">
        <v>11</v>
      </c>
      <c r="D13" s="94">
        <v>94.2352941176471</v>
      </c>
    </row>
    <row r="14" spans="1:4" ht="16.5" customHeight="1">
      <c r="A14" s="318" t="s">
        <v>107</v>
      </c>
      <c r="B14" s="318"/>
      <c r="C14" s="14">
        <v>12</v>
      </c>
      <c r="D14" s="94">
        <v>108.470588235294</v>
      </c>
    </row>
    <row r="15" spans="1:4" ht="16.5" customHeight="1">
      <c r="A15" s="318" t="s">
        <v>111</v>
      </c>
      <c r="B15" s="318"/>
      <c r="C15" s="14">
        <v>13</v>
      </c>
      <c r="D15" s="94">
        <v>31.7058823529412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&amp;LA04378AC&amp;CФорма № Зведений- 1 мзс, Підрозділ: ТУ ДСА України в Івано-Франкiвській областi,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2018-03-28T07:45:37Z</cp:lastPrinted>
  <dcterms:created xsi:type="dcterms:W3CDTF">2004-04-20T14:33:35Z</dcterms:created>
  <dcterms:modified xsi:type="dcterms:W3CDTF">2020-07-23T05:15:56Z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A04378AC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