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Statist01\Desktop\"/>
    </mc:Choice>
  </mc:AlternateContent>
  <xr:revisionPtr revIDLastSave="0" documentId="13_ncr:1_{55DCF675-9F0E-4495-9864-D7754E39B9F7}" xr6:coauthVersionLast="40" xr6:coauthVersionMax="40" xr10:uidLastSave="{00000000-0000-0000-0000-000000000000}"/>
  <bookViews>
    <workbookView xWindow="0" yWindow="0" windowWidth="28800" windowHeight="12225" xr2:uid="{00000000-000D-0000-FFFF-FFFF00000000}"/>
  </bookViews>
  <sheets>
    <sheet name="Статистика" sheetId="1" r:id="rId1"/>
    <sheet name="Лист4" sheetId="5" state="hidden" r:id="rId2"/>
  </sheets>
  <definedNames>
    <definedName name="Суди">Статистика!$B$5:$B$14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" i="1" l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5" i="1"/>
  <c r="G4" i="1" l="1"/>
  <c r="F4" i="1" l="1"/>
  <c r="H4" i="1"/>
  <c r="I4" i="1"/>
  <c r="J4" i="1"/>
  <c r="K4" i="1"/>
  <c r="L4" i="1"/>
  <c r="M4" i="1"/>
  <c r="N4" i="1"/>
  <c r="O4" i="1"/>
  <c r="E4" i="1"/>
  <c r="D4" i="1"/>
  <c r="P4" i="1" l="1"/>
  <c r="P22" i="1"/>
  <c r="T4" i="1" l="1"/>
  <c r="Q4" i="1" l="1"/>
  <c r="S4" i="1"/>
  <c r="R4" i="1"/>
  <c r="T22" i="1"/>
  <c r="S22" i="1"/>
  <c r="R22" i="1"/>
  <c r="Q22" i="1"/>
  <c r="T21" i="1"/>
  <c r="S21" i="1"/>
  <c r="R21" i="1"/>
  <c r="Q21" i="1"/>
  <c r="T20" i="1"/>
  <c r="S20" i="1"/>
  <c r="R20" i="1"/>
  <c r="Q20" i="1"/>
  <c r="T19" i="1"/>
  <c r="S19" i="1"/>
  <c r="R19" i="1"/>
  <c r="Q19" i="1"/>
  <c r="T18" i="1"/>
  <c r="S18" i="1"/>
  <c r="R18" i="1"/>
  <c r="Q18" i="1"/>
  <c r="T17" i="1"/>
  <c r="S17" i="1"/>
  <c r="R17" i="1"/>
  <c r="Q17" i="1"/>
  <c r="T16" i="1"/>
  <c r="S16" i="1"/>
  <c r="R16" i="1"/>
  <c r="Q16" i="1"/>
  <c r="T15" i="1"/>
  <c r="S15" i="1"/>
  <c r="R15" i="1"/>
  <c r="Q15" i="1"/>
  <c r="U16" i="1" l="1"/>
  <c r="U19" i="1"/>
  <c r="U22" i="1"/>
  <c r="U15" i="1"/>
  <c r="U17" i="1"/>
  <c r="U18" i="1"/>
  <c r="U20" i="1"/>
  <c r="U21" i="1"/>
  <c r="U4" i="1"/>
  <c r="Q6" i="1"/>
  <c r="R6" i="1"/>
  <c r="S6" i="1"/>
  <c r="T6" i="1"/>
  <c r="Q7" i="1"/>
  <c r="R7" i="1"/>
  <c r="S7" i="1"/>
  <c r="T7" i="1"/>
  <c r="Q8" i="1"/>
  <c r="R8" i="1"/>
  <c r="S8" i="1"/>
  <c r="T8" i="1"/>
  <c r="Q9" i="1"/>
  <c r="R9" i="1"/>
  <c r="S9" i="1"/>
  <c r="T9" i="1"/>
  <c r="Q10" i="1"/>
  <c r="R10" i="1"/>
  <c r="S10" i="1"/>
  <c r="T10" i="1"/>
  <c r="Q11" i="1"/>
  <c r="R11" i="1"/>
  <c r="S11" i="1"/>
  <c r="T11" i="1"/>
  <c r="Q12" i="1"/>
  <c r="R12" i="1"/>
  <c r="S12" i="1"/>
  <c r="T12" i="1"/>
  <c r="Q13" i="1"/>
  <c r="R13" i="1"/>
  <c r="S13" i="1"/>
  <c r="T13" i="1"/>
  <c r="Q14" i="1"/>
  <c r="R14" i="1"/>
  <c r="S14" i="1"/>
  <c r="T14" i="1"/>
  <c r="Q5" i="1"/>
  <c r="R5" i="1"/>
  <c r="S5" i="1"/>
  <c r="T5" i="1"/>
  <c r="U14" i="1" l="1"/>
  <c r="U11" i="1"/>
  <c r="U8" i="1"/>
  <c r="U6" i="1"/>
  <c r="U5" i="1"/>
  <c r="U13" i="1"/>
  <c r="U12" i="1"/>
  <c r="U10" i="1"/>
  <c r="U9" i="1"/>
  <c r="U7" i="1"/>
</calcChain>
</file>

<file path=xl/sharedStrings.xml><?xml version="1.0" encoding="utf-8"?>
<sst xmlns="http://schemas.openxmlformats.org/spreadsheetml/2006/main" count="44" uniqueCount="44">
  <si>
    <t>Перебувало в провадженні  справ і матеріалів</t>
  </si>
  <si>
    <t>Розглянуто справ і матеріалів</t>
  </si>
  <si>
    <t>у тому числі надійшло у звітному періоді</t>
  </si>
  <si>
    <t xml:space="preserve">усього </t>
  </si>
  <si>
    <t>в т. ч.  не розглянуто понад 1 рік</t>
  </si>
  <si>
    <t>Всього</t>
  </si>
  <si>
    <t>Кримін.</t>
  </si>
  <si>
    <t>Кримін./Слідчі судді</t>
  </si>
  <si>
    <t>Адм.</t>
  </si>
  <si>
    <t>Цивільн.</t>
  </si>
  <si>
    <t>Адм. Правопоруш.</t>
  </si>
  <si>
    <t>№</t>
  </si>
  <si>
    <t>Кримін. %</t>
  </si>
  <si>
    <t>Цивільн. %</t>
  </si>
  <si>
    <t>Адм. Правопоруш. %</t>
  </si>
  <si>
    <t>Адм. %</t>
  </si>
  <si>
    <t>Відсоткове відношення</t>
  </si>
  <si>
    <t>Суд</t>
  </si>
  <si>
    <t>Область</t>
  </si>
  <si>
    <t>Надійшло  справ і матеріалів</t>
  </si>
  <si>
    <t>усього</t>
  </si>
  <si>
    <t xml:space="preserve">Кількісний склад суддів  суду </t>
  </si>
  <si>
    <t>визначено наказом ДСА</t>
  </si>
  <si>
    <t>здійснювали правосуддя у звітному періоді</t>
  </si>
  <si>
    <t>Середньо-місячне надход-ження всіх справ  в місяць</t>
  </si>
  <si>
    <t>Богородчанський р/с</t>
  </si>
  <si>
    <t>Болехівський м/с</t>
  </si>
  <si>
    <t>Верховинський р/с</t>
  </si>
  <si>
    <t>Галицький р/с</t>
  </si>
  <si>
    <t>Городенківський р/с</t>
  </si>
  <si>
    <t>Долинський р/с</t>
  </si>
  <si>
    <t>Івано-Франкіський м/с</t>
  </si>
  <si>
    <t>Калуський мр/с</t>
  </si>
  <si>
    <t>Коломийський мр/с</t>
  </si>
  <si>
    <t>Косівський р/с</t>
  </si>
  <si>
    <t>Надвірнянський р/с</t>
  </si>
  <si>
    <t>Рогатинський р/с</t>
  </si>
  <si>
    <t>Рожнятівський р/с</t>
  </si>
  <si>
    <t>Снятинський р/с</t>
  </si>
  <si>
    <t>Тисменицький р/с</t>
  </si>
  <si>
    <t>Тлумацький р/с</t>
  </si>
  <si>
    <t>Яремчанський м/с</t>
  </si>
  <si>
    <t>Іваа-Франківська</t>
  </si>
  <si>
    <t>Залишок нерозглянутих справ і матеріалів на кінець звітного періоду (станом на 31.12.2023)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</si>
</sst>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sz val="10"/>
      <name val="Times New Roman"/>
      <charset val="204"/>
    </font>
    <font>
      <sz val="10"/>
      <color indexed="8"/>
      <name val="Times New Roman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2" fillId="0" borderId="0" xfId="0" applyFont="1"/>
    <xf numFmtId="0" fontId="6" fillId="0" borderId="3" xfId="0" applyFont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4" fillId="3" borderId="3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7" fillId="2" borderId="3" xfId="0" applyFont="1" applyFill="1" applyBorder="1"/>
    <xf numFmtId="10" fontId="9" fillId="0" borderId="3" xfId="0" applyNumberFormat="1" applyFont="1" applyBorder="1"/>
    <xf numFmtId="0" fontId="3" fillId="3" borderId="2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0" fontId="2" fillId="0" borderId="0" xfId="0" applyNumberFormat="1" applyFont="1"/>
    <xf numFmtId="3" fontId="11" fillId="0" borderId="3" xfId="0" applyNumberFormat="1" applyFont="1" applyBorder="1" applyAlignment="1">
      <alignment horizontal="center"/>
    </xf>
    <xf numFmtId="0" fontId="2" fillId="4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12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3" fontId="8" fillId="0" borderId="3" xfId="0" applyNumberFormat="1" applyFont="1" applyBorder="1" applyAlignment="1">
      <alignment horizontal="center"/>
    </xf>
    <xf numFmtId="0" fontId="14" fillId="3" borderId="3" xfId="0" applyFont="1" applyFill="1" applyBorder="1" applyAlignment="1">
      <alignment horizontal="center" vertical="center" wrapText="1"/>
    </xf>
    <xf numFmtId="0" fontId="15" fillId="3" borderId="3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12" fillId="0" borderId="4" xfId="0" applyFont="1" applyBorder="1" applyAlignment="1">
      <alignment horizontal="center" vertical="center" wrapText="1"/>
    </xf>
    <xf numFmtId="1" fontId="12" fillId="0" borderId="4" xfId="0" applyNumberFormat="1" applyFont="1" applyBorder="1" applyAlignment="1">
      <alignment horizontal="center" vertical="center"/>
    </xf>
    <xf numFmtId="0" fontId="12" fillId="5" borderId="4" xfId="0" applyFont="1" applyFill="1" applyBorder="1" applyAlignment="1">
      <alignment horizontal="center" vertical="center" wrapText="1"/>
    </xf>
    <xf numFmtId="1" fontId="12" fillId="5" borderId="4" xfId="0" applyNumberFormat="1" applyFont="1" applyFill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1" fontId="12" fillId="6" borderId="4" xfId="0" applyNumberFormat="1" applyFont="1" applyFill="1" applyBorder="1" applyAlignment="1">
      <alignment horizontal="center" vertical="center"/>
    </xf>
    <xf numFmtId="3" fontId="7" fillId="2" borderId="3" xfId="0" applyNumberFormat="1" applyFont="1" applyFill="1" applyBorder="1"/>
    <xf numFmtId="3" fontId="16" fillId="0" borderId="3" xfId="0" applyNumberFormat="1" applyFont="1" applyFill="1" applyBorder="1" applyAlignment="1" applyProtection="1">
      <alignment horizontal="center"/>
    </xf>
    <xf numFmtId="3" fontId="17" fillId="0" borderId="3" xfId="0" applyNumberFormat="1" applyFont="1" applyFill="1" applyBorder="1" applyAlignment="1" applyProtection="1">
      <alignment horizontal="center"/>
    </xf>
    <xf numFmtId="0" fontId="3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4" fillId="3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U26"/>
  <sheetViews>
    <sheetView tabSelected="1" zoomScale="106" zoomScaleNormal="106" zoomScalePageLayoutView="106" workbookViewId="0">
      <selection activeCell="F29" sqref="F29"/>
    </sheetView>
  </sheetViews>
  <sheetFormatPr defaultColWidth="6.42578125" defaultRowHeight="15.75" x14ac:dyDescent="0.25"/>
  <cols>
    <col min="1" max="1" width="4.7109375" style="1" customWidth="1"/>
    <col min="2" max="2" width="29" style="1" customWidth="1"/>
    <col min="3" max="3" width="20.28515625" style="1" customWidth="1"/>
    <col min="4" max="4" width="13.42578125" style="1" customWidth="1"/>
    <col min="5" max="5" width="13.7109375" style="1" customWidth="1"/>
    <col min="6" max="6" width="11.28515625" style="1" customWidth="1"/>
    <col min="7" max="7" width="10.5703125" style="1" customWidth="1"/>
    <col min="8" max="9" width="9.5703125" style="1" customWidth="1"/>
    <col min="10" max="10" width="10" style="1" customWidth="1"/>
    <col min="11" max="11" width="7.7109375" style="1" customWidth="1"/>
    <col min="12" max="12" width="7.85546875" style="1" customWidth="1"/>
    <col min="13" max="13" width="7.42578125" style="1" customWidth="1"/>
    <col min="14" max="14" width="8" style="1" customWidth="1"/>
    <col min="15" max="15" width="9.42578125" style="1" customWidth="1"/>
    <col min="16" max="16" width="11.85546875" style="1" customWidth="1"/>
    <col min="17" max="17" width="8" style="1" bestFit="1" customWidth="1"/>
    <col min="18" max="18" width="9.140625" style="1" bestFit="1" customWidth="1"/>
    <col min="19" max="20" width="8" style="1" bestFit="1" customWidth="1"/>
    <col min="21" max="21" width="11.85546875" style="1" customWidth="1"/>
    <col min="22" max="16384" width="6.42578125" style="1"/>
  </cols>
  <sheetData>
    <row r="2" spans="1:21" ht="45.75" customHeight="1" x14ac:dyDescent="0.25">
      <c r="A2" s="33" t="s">
        <v>11</v>
      </c>
      <c r="B2" s="33" t="s">
        <v>17</v>
      </c>
      <c r="C2" s="10" t="s">
        <v>18</v>
      </c>
      <c r="D2" s="41" t="s">
        <v>21</v>
      </c>
      <c r="E2" s="41"/>
      <c r="F2" s="34" t="s">
        <v>0</v>
      </c>
      <c r="G2" s="34"/>
      <c r="H2" s="34" t="s">
        <v>1</v>
      </c>
      <c r="I2" s="40" t="s">
        <v>43</v>
      </c>
      <c r="J2" s="40"/>
      <c r="K2" s="3" t="s">
        <v>6</v>
      </c>
      <c r="L2" s="3" t="s">
        <v>7</v>
      </c>
      <c r="M2" s="3" t="s">
        <v>8</v>
      </c>
      <c r="N2" s="3" t="s">
        <v>9</v>
      </c>
      <c r="O2" s="3" t="s">
        <v>10</v>
      </c>
      <c r="P2" s="35" t="s">
        <v>24</v>
      </c>
      <c r="Q2" s="37" t="s">
        <v>16</v>
      </c>
      <c r="R2" s="38"/>
      <c r="S2" s="38"/>
      <c r="T2" s="39"/>
    </row>
    <row r="3" spans="1:21" ht="61.5" customHeight="1" x14ac:dyDescent="0.25">
      <c r="A3" s="33"/>
      <c r="B3" s="33"/>
      <c r="C3" s="11"/>
      <c r="D3" s="17" t="s">
        <v>22</v>
      </c>
      <c r="E3" s="18" t="s">
        <v>23</v>
      </c>
      <c r="F3" s="5" t="s">
        <v>20</v>
      </c>
      <c r="G3" s="6" t="s">
        <v>2</v>
      </c>
      <c r="H3" s="34"/>
      <c r="I3" s="20" t="s">
        <v>3</v>
      </c>
      <c r="J3" s="21" t="s">
        <v>4</v>
      </c>
      <c r="K3" s="34" t="s">
        <v>19</v>
      </c>
      <c r="L3" s="34"/>
      <c r="M3" s="34"/>
      <c r="N3" s="34"/>
      <c r="O3" s="34"/>
      <c r="P3" s="36"/>
      <c r="Q3" s="3" t="s">
        <v>12</v>
      </c>
      <c r="R3" s="3" t="s">
        <v>15</v>
      </c>
      <c r="S3" s="3" t="s">
        <v>13</v>
      </c>
      <c r="T3" s="3" t="s">
        <v>14</v>
      </c>
    </row>
    <row r="4" spans="1:21" x14ac:dyDescent="0.25">
      <c r="A4" s="4"/>
      <c r="B4" s="8" t="s">
        <v>5</v>
      </c>
      <c r="C4" s="8" t="s">
        <v>42</v>
      </c>
      <c r="D4" s="8">
        <f>SUM(D5:D21)</f>
        <v>104</v>
      </c>
      <c r="E4" s="8">
        <f t="shared" ref="E4:O4" si="0">SUM(E5:E21)</f>
        <v>84</v>
      </c>
      <c r="F4" s="8">
        <f t="shared" si="0"/>
        <v>85950</v>
      </c>
      <c r="G4" s="8">
        <f t="shared" si="0"/>
        <v>76940</v>
      </c>
      <c r="H4" s="8">
        <f t="shared" si="0"/>
        <v>75250</v>
      </c>
      <c r="I4" s="8">
        <f t="shared" si="0"/>
        <v>10700</v>
      </c>
      <c r="J4" s="8">
        <f t="shared" si="0"/>
        <v>1192</v>
      </c>
      <c r="K4" s="8">
        <f t="shared" si="0"/>
        <v>22840</v>
      </c>
      <c r="L4" s="8">
        <f>SUM(L5:L21)</f>
        <v>66</v>
      </c>
      <c r="M4" s="8">
        <f>SUM(M5:M21)</f>
        <v>634</v>
      </c>
      <c r="N4" s="8">
        <f t="shared" si="0"/>
        <v>29742</v>
      </c>
      <c r="O4" s="8">
        <f t="shared" si="0"/>
        <v>23724</v>
      </c>
      <c r="P4" s="30">
        <f>SUM(P5:P21)</f>
        <v>6411.666666666667</v>
      </c>
      <c r="Q4" s="9">
        <f t="shared" ref="Q4" si="1">K4/G4</f>
        <v>0.29685469196776709</v>
      </c>
      <c r="R4" s="9">
        <f t="shared" ref="R4" si="2">M4/G4</f>
        <v>8.2401871588250585E-3</v>
      </c>
      <c r="S4" s="9">
        <f t="shared" ref="S4" si="3">N4/G4</f>
        <v>0.38656095658955031</v>
      </c>
      <c r="T4" s="9">
        <f t="shared" ref="T4" si="4">O4/G4</f>
        <v>0.30834416428385752</v>
      </c>
      <c r="U4" s="12">
        <f>SUM(Q4:T4)</f>
        <v>1</v>
      </c>
    </row>
    <row r="5" spans="1:21" ht="19.5" customHeight="1" x14ac:dyDescent="0.25">
      <c r="A5" s="7">
        <v>1</v>
      </c>
      <c r="B5" s="2" t="s">
        <v>25</v>
      </c>
      <c r="C5" s="2"/>
      <c r="D5" s="22">
        <v>4</v>
      </c>
      <c r="E5" s="23">
        <v>3</v>
      </c>
      <c r="F5" s="32">
        <v>2267</v>
      </c>
      <c r="G5" s="32">
        <v>2082</v>
      </c>
      <c r="H5" s="32">
        <v>2064</v>
      </c>
      <c r="I5" s="32">
        <v>203</v>
      </c>
      <c r="J5" s="31">
        <v>20</v>
      </c>
      <c r="K5" s="32">
        <v>388</v>
      </c>
      <c r="L5" s="32">
        <v>4</v>
      </c>
      <c r="M5" s="32">
        <v>7</v>
      </c>
      <c r="N5" s="32">
        <v>1101</v>
      </c>
      <c r="O5" s="32">
        <v>586</v>
      </c>
      <c r="P5" s="19">
        <f>G5/12</f>
        <v>173.5</v>
      </c>
      <c r="Q5" s="9">
        <f>K5/G5</f>
        <v>0.18635926993275698</v>
      </c>
      <c r="R5" s="9">
        <f t="shared" ref="R5:R21" si="5">M5/G5</f>
        <v>3.3621517771373678E-3</v>
      </c>
      <c r="S5" s="9">
        <f>N5/G5</f>
        <v>0.52881844380403453</v>
      </c>
      <c r="T5" s="9">
        <f>O5/G5</f>
        <v>0.2814601344860711</v>
      </c>
      <c r="U5" s="12">
        <f t="shared" ref="U5:U22" si="6">SUM(Q5:T5)</f>
        <v>1</v>
      </c>
    </row>
    <row r="6" spans="1:21" ht="15.75" customHeight="1" x14ac:dyDescent="0.25">
      <c r="A6" s="7">
        <v>2</v>
      </c>
      <c r="B6" s="2" t="s">
        <v>26</v>
      </c>
      <c r="C6" s="2"/>
      <c r="D6" s="24">
        <v>3</v>
      </c>
      <c r="E6" s="23">
        <v>2</v>
      </c>
      <c r="F6" s="32">
        <v>706</v>
      </c>
      <c r="G6" s="32">
        <v>635</v>
      </c>
      <c r="H6" s="32">
        <v>625</v>
      </c>
      <c r="I6" s="32">
        <v>81</v>
      </c>
      <c r="J6" s="31">
        <v>3</v>
      </c>
      <c r="K6" s="32">
        <v>27</v>
      </c>
      <c r="L6" s="32">
        <v>1</v>
      </c>
      <c r="M6" s="32">
        <v>12</v>
      </c>
      <c r="N6" s="32">
        <v>324</v>
      </c>
      <c r="O6" s="32">
        <v>272</v>
      </c>
      <c r="P6" s="19">
        <f t="shared" ref="P6:P21" si="7">G6/12</f>
        <v>52.916666666666664</v>
      </c>
      <c r="Q6" s="9">
        <f t="shared" ref="Q6:Q14" si="8">K6/G6</f>
        <v>4.2519685039370078E-2</v>
      </c>
      <c r="R6" s="9">
        <f t="shared" si="5"/>
        <v>1.889763779527559E-2</v>
      </c>
      <c r="S6" s="9">
        <f t="shared" ref="S6:S14" si="9">N6/G6</f>
        <v>0.51023622047244099</v>
      </c>
      <c r="T6" s="9">
        <f t="shared" ref="T6:T14" si="10">O6/G6</f>
        <v>0.42834645669291338</v>
      </c>
      <c r="U6" s="12">
        <f t="shared" si="6"/>
        <v>1</v>
      </c>
    </row>
    <row r="7" spans="1:21" ht="15.75" customHeight="1" x14ac:dyDescent="0.25">
      <c r="A7" s="7">
        <v>3</v>
      </c>
      <c r="B7" s="2" t="s">
        <v>27</v>
      </c>
      <c r="C7" s="2"/>
      <c r="D7" s="25">
        <v>3</v>
      </c>
      <c r="E7" s="23">
        <v>2</v>
      </c>
      <c r="F7" s="32">
        <v>1372</v>
      </c>
      <c r="G7" s="32">
        <v>1256</v>
      </c>
      <c r="H7" s="32">
        <v>1171</v>
      </c>
      <c r="I7" s="32">
        <v>201</v>
      </c>
      <c r="J7" s="31">
        <v>8</v>
      </c>
      <c r="K7" s="32">
        <v>463</v>
      </c>
      <c r="L7" s="32">
        <v>2</v>
      </c>
      <c r="M7" s="32">
        <v>4</v>
      </c>
      <c r="N7" s="32">
        <v>313</v>
      </c>
      <c r="O7" s="32">
        <v>476</v>
      </c>
      <c r="P7" s="19">
        <f t="shared" si="7"/>
        <v>104.66666666666667</v>
      </c>
      <c r="Q7" s="9">
        <f t="shared" si="8"/>
        <v>0.36863057324840764</v>
      </c>
      <c r="R7" s="9">
        <f t="shared" si="5"/>
        <v>3.1847133757961785E-3</v>
      </c>
      <c r="S7" s="9">
        <f t="shared" si="9"/>
        <v>0.24920382165605096</v>
      </c>
      <c r="T7" s="9">
        <f t="shared" si="10"/>
        <v>0.37898089171974525</v>
      </c>
      <c r="U7" s="12">
        <f t="shared" si="6"/>
        <v>1</v>
      </c>
    </row>
    <row r="8" spans="1:21" ht="15.75" customHeight="1" x14ac:dyDescent="0.25">
      <c r="A8" s="7">
        <v>4</v>
      </c>
      <c r="B8" s="2" t="s">
        <v>28</v>
      </c>
      <c r="C8" s="2"/>
      <c r="D8" s="25">
        <v>5</v>
      </c>
      <c r="E8" s="23">
        <v>5</v>
      </c>
      <c r="F8" s="32">
        <v>3247</v>
      </c>
      <c r="G8" s="32">
        <v>2953</v>
      </c>
      <c r="H8" s="32">
        <v>2862</v>
      </c>
      <c r="I8" s="32">
        <v>385</v>
      </c>
      <c r="J8" s="31">
        <v>21</v>
      </c>
      <c r="K8" s="32">
        <v>732</v>
      </c>
      <c r="L8" s="32">
        <v>5</v>
      </c>
      <c r="M8" s="32">
        <v>16</v>
      </c>
      <c r="N8" s="32">
        <v>1602</v>
      </c>
      <c r="O8" s="32">
        <v>603</v>
      </c>
      <c r="P8" s="19">
        <f t="shared" si="7"/>
        <v>246.08333333333334</v>
      </c>
      <c r="Q8" s="9">
        <f t="shared" si="8"/>
        <v>0.24788350829664749</v>
      </c>
      <c r="R8" s="9">
        <f t="shared" si="5"/>
        <v>5.4182187605824588E-3</v>
      </c>
      <c r="S8" s="9">
        <f t="shared" si="9"/>
        <v>0.54249915340331867</v>
      </c>
      <c r="T8" s="9">
        <f t="shared" si="10"/>
        <v>0.20419911953945141</v>
      </c>
      <c r="U8" s="12">
        <f t="shared" si="6"/>
        <v>1</v>
      </c>
    </row>
    <row r="9" spans="1:21" ht="15.75" customHeight="1" x14ac:dyDescent="0.25">
      <c r="A9" s="7">
        <v>5</v>
      </c>
      <c r="B9" s="2" t="s">
        <v>29</v>
      </c>
      <c r="C9" s="2"/>
      <c r="D9" s="26">
        <v>4</v>
      </c>
      <c r="E9" s="23">
        <v>3</v>
      </c>
      <c r="F9" s="32">
        <v>1970</v>
      </c>
      <c r="G9" s="32">
        <v>1684</v>
      </c>
      <c r="H9" s="32">
        <v>1680</v>
      </c>
      <c r="I9" s="32">
        <v>290</v>
      </c>
      <c r="J9" s="31">
        <v>17</v>
      </c>
      <c r="K9" s="32">
        <v>269</v>
      </c>
      <c r="L9" s="32">
        <v>2</v>
      </c>
      <c r="M9" s="32">
        <v>9</v>
      </c>
      <c r="N9" s="32">
        <v>957</v>
      </c>
      <c r="O9" s="32">
        <v>449</v>
      </c>
      <c r="P9" s="19">
        <f t="shared" si="7"/>
        <v>140.33333333333334</v>
      </c>
      <c r="Q9" s="9">
        <f t="shared" si="8"/>
        <v>0.15973871733966746</v>
      </c>
      <c r="R9" s="9">
        <f t="shared" si="5"/>
        <v>5.3444180522565317E-3</v>
      </c>
      <c r="S9" s="9">
        <f t="shared" si="9"/>
        <v>0.56828978622327786</v>
      </c>
      <c r="T9" s="9">
        <f t="shared" si="10"/>
        <v>0.2666270783847981</v>
      </c>
      <c r="U9" s="12">
        <f t="shared" si="6"/>
        <v>1</v>
      </c>
    </row>
    <row r="10" spans="1:21" ht="15.75" customHeight="1" x14ac:dyDescent="0.25">
      <c r="A10" s="7">
        <v>6</v>
      </c>
      <c r="B10" s="2" t="s">
        <v>30</v>
      </c>
      <c r="C10" s="2"/>
      <c r="D10" s="25">
        <v>6</v>
      </c>
      <c r="E10" s="23">
        <v>5</v>
      </c>
      <c r="F10" s="32">
        <v>3576</v>
      </c>
      <c r="G10" s="32">
        <v>3322</v>
      </c>
      <c r="H10" s="32">
        <v>3234</v>
      </c>
      <c r="I10" s="32">
        <v>342</v>
      </c>
      <c r="J10" s="31">
        <v>28</v>
      </c>
      <c r="K10" s="32">
        <v>933</v>
      </c>
      <c r="L10" s="32">
        <v>2</v>
      </c>
      <c r="M10" s="32">
        <v>67</v>
      </c>
      <c r="N10" s="32">
        <v>1263</v>
      </c>
      <c r="O10" s="32">
        <v>1059</v>
      </c>
      <c r="P10" s="19">
        <f t="shared" si="7"/>
        <v>276.83333333333331</v>
      </c>
      <c r="Q10" s="9">
        <f t="shared" si="8"/>
        <v>0.28085490668272123</v>
      </c>
      <c r="R10" s="9">
        <f t="shared" si="5"/>
        <v>2.0168573148705599E-2</v>
      </c>
      <c r="S10" s="9">
        <f t="shared" si="9"/>
        <v>0.3801926550270921</v>
      </c>
      <c r="T10" s="9">
        <f t="shared" si="10"/>
        <v>0.31878386514148105</v>
      </c>
      <c r="U10" s="12">
        <f t="shared" si="6"/>
        <v>1</v>
      </c>
    </row>
    <row r="11" spans="1:21" ht="15.75" customHeight="1" x14ac:dyDescent="0.25">
      <c r="A11" s="7">
        <v>7</v>
      </c>
      <c r="B11" s="2" t="s">
        <v>31</v>
      </c>
      <c r="C11" s="2"/>
      <c r="D11" s="24">
        <v>22</v>
      </c>
      <c r="E11" s="23">
        <v>19</v>
      </c>
      <c r="F11" s="32">
        <v>28092</v>
      </c>
      <c r="G11" s="32">
        <v>25171</v>
      </c>
      <c r="H11" s="32">
        <v>24808</v>
      </c>
      <c r="I11" s="32">
        <v>3284</v>
      </c>
      <c r="J11" s="31">
        <v>472</v>
      </c>
      <c r="K11" s="32">
        <v>10705</v>
      </c>
      <c r="L11" s="32">
        <v>8</v>
      </c>
      <c r="M11" s="32">
        <v>200</v>
      </c>
      <c r="N11" s="32">
        <v>7083</v>
      </c>
      <c r="O11" s="32">
        <v>7183</v>
      </c>
      <c r="P11" s="19">
        <f t="shared" si="7"/>
        <v>2097.5833333333335</v>
      </c>
      <c r="Q11" s="9">
        <f t="shared" si="8"/>
        <v>0.42529100949505383</v>
      </c>
      <c r="R11" s="9">
        <f t="shared" si="5"/>
        <v>7.9456517420841439E-3</v>
      </c>
      <c r="S11" s="9">
        <f t="shared" si="9"/>
        <v>0.28139525644590996</v>
      </c>
      <c r="T11" s="9">
        <f t="shared" si="10"/>
        <v>0.28536808231695204</v>
      </c>
      <c r="U11" s="12">
        <f t="shared" si="6"/>
        <v>1</v>
      </c>
    </row>
    <row r="12" spans="1:21" ht="15" customHeight="1" x14ac:dyDescent="0.25">
      <c r="A12" s="7">
        <v>8</v>
      </c>
      <c r="B12" s="2" t="s">
        <v>32</v>
      </c>
      <c r="C12" s="2"/>
      <c r="D12" s="24">
        <v>11</v>
      </c>
      <c r="E12" s="23">
        <v>8</v>
      </c>
      <c r="F12" s="32">
        <v>7400</v>
      </c>
      <c r="G12" s="32">
        <v>6909</v>
      </c>
      <c r="H12" s="32">
        <v>6855</v>
      </c>
      <c r="I12" s="32">
        <v>545</v>
      </c>
      <c r="J12" s="31">
        <v>33</v>
      </c>
      <c r="K12" s="32">
        <v>1398</v>
      </c>
      <c r="L12" s="32">
        <v>8</v>
      </c>
      <c r="M12" s="32">
        <v>56</v>
      </c>
      <c r="N12" s="32">
        <v>3539</v>
      </c>
      <c r="O12" s="32">
        <v>1916</v>
      </c>
      <c r="P12" s="19">
        <f t="shared" si="7"/>
        <v>575.75</v>
      </c>
      <c r="Q12" s="9">
        <f t="shared" si="8"/>
        <v>0.20234476769431176</v>
      </c>
      <c r="R12" s="9">
        <f t="shared" si="5"/>
        <v>8.1053698074974676E-3</v>
      </c>
      <c r="S12" s="9">
        <f t="shared" si="9"/>
        <v>0.51223042408452746</v>
      </c>
      <c r="T12" s="9">
        <f t="shared" si="10"/>
        <v>0.27731943841366336</v>
      </c>
      <c r="U12" s="12">
        <f t="shared" si="6"/>
        <v>1</v>
      </c>
    </row>
    <row r="13" spans="1:21" ht="15.75" customHeight="1" x14ac:dyDescent="0.25">
      <c r="A13" s="7">
        <v>9</v>
      </c>
      <c r="B13" s="2" t="s">
        <v>33</v>
      </c>
      <c r="C13" s="2"/>
      <c r="D13" s="25">
        <v>11</v>
      </c>
      <c r="E13" s="23">
        <v>8</v>
      </c>
      <c r="F13" s="32">
        <v>9898</v>
      </c>
      <c r="G13" s="32">
        <v>8598</v>
      </c>
      <c r="H13" s="32">
        <v>8284</v>
      </c>
      <c r="I13" s="32">
        <v>1614</v>
      </c>
      <c r="J13" s="31">
        <v>188</v>
      </c>
      <c r="K13" s="32">
        <v>1865</v>
      </c>
      <c r="L13" s="32">
        <v>8</v>
      </c>
      <c r="M13" s="32">
        <v>86</v>
      </c>
      <c r="N13" s="32">
        <v>3663</v>
      </c>
      <c r="O13" s="32">
        <v>2984</v>
      </c>
      <c r="P13" s="19">
        <f t="shared" si="7"/>
        <v>716.5</v>
      </c>
      <c r="Q13" s="9">
        <f t="shared" si="8"/>
        <v>0.21691090951384043</v>
      </c>
      <c r="R13" s="9">
        <f t="shared" si="5"/>
        <v>1.0002326122354036E-2</v>
      </c>
      <c r="S13" s="9">
        <f t="shared" si="9"/>
        <v>0.42602930914166087</v>
      </c>
      <c r="T13" s="9">
        <f t="shared" si="10"/>
        <v>0.34705745522214471</v>
      </c>
      <c r="U13" s="12">
        <f t="shared" si="6"/>
        <v>1</v>
      </c>
    </row>
    <row r="14" spans="1:21" ht="15.75" customHeight="1" x14ac:dyDescent="0.25">
      <c r="A14" s="7">
        <v>10</v>
      </c>
      <c r="B14" s="2" t="s">
        <v>34</v>
      </c>
      <c r="C14" s="2"/>
      <c r="D14" s="25">
        <v>6</v>
      </c>
      <c r="E14" s="23">
        <v>4</v>
      </c>
      <c r="F14" s="32">
        <v>4777</v>
      </c>
      <c r="G14" s="32">
        <v>4368</v>
      </c>
      <c r="H14" s="32">
        <v>4254</v>
      </c>
      <c r="I14" s="32">
        <v>523</v>
      </c>
      <c r="J14" s="31">
        <v>61</v>
      </c>
      <c r="K14" s="32">
        <v>1280</v>
      </c>
      <c r="L14" s="32">
        <v>3</v>
      </c>
      <c r="M14" s="32">
        <v>37</v>
      </c>
      <c r="N14" s="32">
        <v>1742</v>
      </c>
      <c r="O14" s="32">
        <v>1309</v>
      </c>
      <c r="P14" s="19">
        <f t="shared" si="7"/>
        <v>364</v>
      </c>
      <c r="Q14" s="9">
        <f t="shared" si="8"/>
        <v>0.29304029304029305</v>
      </c>
      <c r="R14" s="9">
        <f t="shared" si="5"/>
        <v>8.4706959706959701E-3</v>
      </c>
      <c r="S14" s="9">
        <f t="shared" si="9"/>
        <v>0.39880952380952384</v>
      </c>
      <c r="T14" s="9">
        <f t="shared" si="10"/>
        <v>0.29967948717948717</v>
      </c>
      <c r="U14" s="12">
        <f t="shared" si="6"/>
        <v>1</v>
      </c>
    </row>
    <row r="15" spans="1:21" ht="15.75" customHeight="1" x14ac:dyDescent="0.25">
      <c r="A15" s="7">
        <v>11</v>
      </c>
      <c r="B15" s="2" t="s">
        <v>35</v>
      </c>
      <c r="C15" s="2"/>
      <c r="D15" s="27">
        <v>7</v>
      </c>
      <c r="E15" s="23">
        <v>6</v>
      </c>
      <c r="F15" s="32">
        <v>4366</v>
      </c>
      <c r="G15" s="32">
        <v>3764</v>
      </c>
      <c r="H15" s="32">
        <v>3736</v>
      </c>
      <c r="I15" s="32">
        <v>630</v>
      </c>
      <c r="J15" s="31">
        <v>70</v>
      </c>
      <c r="K15" s="32">
        <v>1019</v>
      </c>
      <c r="L15" s="32">
        <v>6</v>
      </c>
      <c r="M15" s="32">
        <v>19</v>
      </c>
      <c r="N15" s="32">
        <v>1459</v>
      </c>
      <c r="O15" s="32">
        <v>1267</v>
      </c>
      <c r="P15" s="19">
        <f t="shared" si="7"/>
        <v>313.66666666666669</v>
      </c>
      <c r="Q15" s="9">
        <f>K15/G15</f>
        <v>0.27072263549415515</v>
      </c>
      <c r="R15" s="9">
        <f t="shared" si="5"/>
        <v>5.0478214665249732E-3</v>
      </c>
      <c r="S15" s="9">
        <f>N15/G15</f>
        <v>0.38761955366631246</v>
      </c>
      <c r="T15" s="9">
        <f>O15/G15</f>
        <v>0.33660998937300746</v>
      </c>
      <c r="U15" s="12">
        <f t="shared" si="6"/>
        <v>1</v>
      </c>
    </row>
    <row r="16" spans="1:21" ht="15.75" customHeight="1" x14ac:dyDescent="0.25">
      <c r="A16" s="7">
        <v>12</v>
      </c>
      <c r="B16" s="2" t="s">
        <v>36</v>
      </c>
      <c r="C16" s="2"/>
      <c r="D16" s="24">
        <v>4</v>
      </c>
      <c r="E16" s="23">
        <v>3</v>
      </c>
      <c r="F16" s="32">
        <v>2724</v>
      </c>
      <c r="G16" s="32">
        <v>2523</v>
      </c>
      <c r="H16" s="32">
        <v>2425</v>
      </c>
      <c r="I16" s="32">
        <v>299</v>
      </c>
      <c r="J16" s="31">
        <v>23</v>
      </c>
      <c r="K16" s="32">
        <v>635</v>
      </c>
      <c r="L16" s="32">
        <v>3</v>
      </c>
      <c r="M16" s="32">
        <v>25</v>
      </c>
      <c r="N16" s="32">
        <v>1107</v>
      </c>
      <c r="O16" s="32">
        <v>756</v>
      </c>
      <c r="P16" s="19">
        <f t="shared" si="7"/>
        <v>210.25</v>
      </c>
      <c r="Q16" s="9">
        <f t="shared" ref="Q16:Q22" si="11">K16/G16</f>
        <v>0.25168450257629804</v>
      </c>
      <c r="R16" s="9">
        <f t="shared" si="5"/>
        <v>9.9088386841062227E-3</v>
      </c>
      <c r="S16" s="9">
        <f t="shared" ref="S16:S22" si="12">N16/G16</f>
        <v>0.43876337693222356</v>
      </c>
      <c r="T16" s="9">
        <f t="shared" ref="T16:T22" si="13">O16/G16</f>
        <v>0.29964328180737215</v>
      </c>
      <c r="U16" s="12">
        <f t="shared" si="6"/>
        <v>1</v>
      </c>
    </row>
    <row r="17" spans="1:21" ht="15.75" customHeight="1" x14ac:dyDescent="0.25">
      <c r="A17" s="7">
        <v>13</v>
      </c>
      <c r="B17" s="2" t="s">
        <v>37</v>
      </c>
      <c r="C17" s="2"/>
      <c r="D17" s="25">
        <v>4</v>
      </c>
      <c r="E17" s="23">
        <v>4</v>
      </c>
      <c r="F17" s="32">
        <v>2625</v>
      </c>
      <c r="G17" s="32">
        <v>2383</v>
      </c>
      <c r="H17" s="32">
        <v>2334</v>
      </c>
      <c r="I17" s="32">
        <v>291</v>
      </c>
      <c r="J17" s="31">
        <v>23</v>
      </c>
      <c r="K17" s="32">
        <v>692</v>
      </c>
      <c r="L17" s="32">
        <v>3</v>
      </c>
      <c r="M17" s="32">
        <v>11</v>
      </c>
      <c r="N17" s="32">
        <v>983</v>
      </c>
      <c r="O17" s="32">
        <v>697</v>
      </c>
      <c r="P17" s="19">
        <f t="shared" si="7"/>
        <v>198.58333333333334</v>
      </c>
      <c r="Q17" s="9">
        <f t="shared" si="11"/>
        <v>0.29039026437263954</v>
      </c>
      <c r="R17" s="9">
        <f t="shared" si="5"/>
        <v>4.6160302140159466E-3</v>
      </c>
      <c r="S17" s="9">
        <f t="shared" si="12"/>
        <v>0.41250524548887957</v>
      </c>
      <c r="T17" s="9">
        <f t="shared" si="13"/>
        <v>0.29248845992446498</v>
      </c>
      <c r="U17" s="12">
        <f t="shared" si="6"/>
        <v>1</v>
      </c>
    </row>
    <row r="18" spans="1:21" ht="15.75" customHeight="1" x14ac:dyDescent="0.25">
      <c r="A18" s="7">
        <v>14</v>
      </c>
      <c r="B18" s="2" t="s">
        <v>38</v>
      </c>
      <c r="C18" s="2"/>
      <c r="D18" s="28">
        <v>4</v>
      </c>
      <c r="E18" s="23">
        <v>3</v>
      </c>
      <c r="F18" s="32">
        <v>4026</v>
      </c>
      <c r="G18" s="32">
        <v>3572</v>
      </c>
      <c r="H18" s="32">
        <v>3306</v>
      </c>
      <c r="I18" s="32">
        <v>720</v>
      </c>
      <c r="J18" s="31">
        <v>35</v>
      </c>
      <c r="K18" s="32">
        <v>693</v>
      </c>
      <c r="L18" s="32">
        <v>3</v>
      </c>
      <c r="M18" s="32">
        <v>32</v>
      </c>
      <c r="N18" s="32">
        <v>1841</v>
      </c>
      <c r="O18" s="32">
        <v>1006</v>
      </c>
      <c r="P18" s="19">
        <f t="shared" si="7"/>
        <v>297.66666666666669</v>
      </c>
      <c r="Q18" s="9">
        <f t="shared" si="11"/>
        <v>0.19400895856662934</v>
      </c>
      <c r="R18" s="9">
        <f t="shared" si="5"/>
        <v>8.9585666293393058E-3</v>
      </c>
      <c r="S18" s="9">
        <f t="shared" si="12"/>
        <v>0.51539753639417696</v>
      </c>
      <c r="T18" s="9">
        <f t="shared" si="13"/>
        <v>0.28163493840985443</v>
      </c>
      <c r="U18" s="12">
        <f t="shared" si="6"/>
        <v>1</v>
      </c>
    </row>
    <row r="19" spans="1:21" ht="15.75" customHeight="1" x14ac:dyDescent="0.25">
      <c r="A19" s="7">
        <v>15</v>
      </c>
      <c r="B19" s="2" t="s">
        <v>39</v>
      </c>
      <c r="C19" s="2"/>
      <c r="D19" s="29">
        <v>4</v>
      </c>
      <c r="E19" s="23">
        <v>3</v>
      </c>
      <c r="F19" s="32">
        <v>4377</v>
      </c>
      <c r="G19" s="32">
        <v>3799</v>
      </c>
      <c r="H19" s="32">
        <v>3763</v>
      </c>
      <c r="I19" s="32">
        <v>614</v>
      </c>
      <c r="J19" s="31">
        <v>66</v>
      </c>
      <c r="K19" s="32">
        <v>755</v>
      </c>
      <c r="L19" s="32">
        <v>2</v>
      </c>
      <c r="M19" s="32">
        <v>32</v>
      </c>
      <c r="N19" s="32">
        <v>1534</v>
      </c>
      <c r="O19" s="32">
        <v>1478</v>
      </c>
      <c r="P19" s="19">
        <f t="shared" si="7"/>
        <v>316.58333333333331</v>
      </c>
      <c r="Q19" s="9">
        <f t="shared" si="11"/>
        <v>0.19873650960779152</v>
      </c>
      <c r="R19" s="9">
        <f t="shared" si="5"/>
        <v>8.4232692813898391E-3</v>
      </c>
      <c r="S19" s="9">
        <f t="shared" si="12"/>
        <v>0.40379047117662542</v>
      </c>
      <c r="T19" s="9">
        <f t="shared" si="13"/>
        <v>0.38904974993419322</v>
      </c>
      <c r="U19" s="12">
        <f t="shared" si="6"/>
        <v>1</v>
      </c>
    </row>
    <row r="20" spans="1:21" ht="15.75" customHeight="1" x14ac:dyDescent="0.25">
      <c r="A20" s="7">
        <v>16</v>
      </c>
      <c r="B20" s="2" t="s">
        <v>40</v>
      </c>
      <c r="C20" s="2"/>
      <c r="D20" s="25">
        <v>3</v>
      </c>
      <c r="E20" s="23">
        <v>3</v>
      </c>
      <c r="F20" s="32">
        <v>1875</v>
      </c>
      <c r="G20" s="32">
        <v>1716</v>
      </c>
      <c r="H20" s="32">
        <v>1657</v>
      </c>
      <c r="I20" s="32">
        <v>218</v>
      </c>
      <c r="J20" s="31">
        <v>11</v>
      </c>
      <c r="K20" s="32">
        <v>336</v>
      </c>
      <c r="L20" s="32">
        <v>3</v>
      </c>
      <c r="M20" s="32">
        <v>10</v>
      </c>
      <c r="N20" s="32">
        <v>816</v>
      </c>
      <c r="O20" s="32">
        <v>554</v>
      </c>
      <c r="P20" s="19">
        <f t="shared" si="7"/>
        <v>143</v>
      </c>
      <c r="Q20" s="9">
        <f t="shared" si="11"/>
        <v>0.19580419580419581</v>
      </c>
      <c r="R20" s="9">
        <f t="shared" si="5"/>
        <v>5.8275058275058279E-3</v>
      </c>
      <c r="S20" s="9">
        <f t="shared" si="12"/>
        <v>0.47552447552447552</v>
      </c>
      <c r="T20" s="9">
        <f t="shared" si="13"/>
        <v>0.32284382284382285</v>
      </c>
      <c r="U20" s="12">
        <f t="shared" si="6"/>
        <v>1</v>
      </c>
    </row>
    <row r="21" spans="1:21" ht="15.75" customHeight="1" x14ac:dyDescent="0.25">
      <c r="A21" s="7">
        <v>17</v>
      </c>
      <c r="B21" s="2" t="s">
        <v>41</v>
      </c>
      <c r="C21" s="2"/>
      <c r="D21" s="25">
        <v>3</v>
      </c>
      <c r="E21" s="23">
        <v>3</v>
      </c>
      <c r="F21" s="32">
        <v>2652</v>
      </c>
      <c r="G21" s="32">
        <v>2205</v>
      </c>
      <c r="H21" s="32">
        <v>2192</v>
      </c>
      <c r="I21" s="32">
        <v>460</v>
      </c>
      <c r="J21" s="31">
        <v>113</v>
      </c>
      <c r="K21" s="32">
        <v>650</v>
      </c>
      <c r="L21" s="32">
        <v>3</v>
      </c>
      <c r="M21" s="32">
        <v>11</v>
      </c>
      <c r="N21" s="32">
        <v>415</v>
      </c>
      <c r="O21" s="32">
        <v>1129</v>
      </c>
      <c r="P21" s="19">
        <f t="shared" si="7"/>
        <v>183.75</v>
      </c>
      <c r="Q21" s="9">
        <f t="shared" si="11"/>
        <v>0.29478458049886619</v>
      </c>
      <c r="R21" s="9">
        <f t="shared" si="5"/>
        <v>4.9886621315192742E-3</v>
      </c>
      <c r="S21" s="9">
        <f t="shared" si="12"/>
        <v>0.18820861678004536</v>
      </c>
      <c r="T21" s="9">
        <f t="shared" si="13"/>
        <v>0.51201814058956918</v>
      </c>
      <c r="U21" s="12">
        <f t="shared" si="6"/>
        <v>1</v>
      </c>
    </row>
    <row r="22" spans="1:21" ht="15" hidden="1" customHeight="1" x14ac:dyDescent="0.25">
      <c r="A22" s="7">
        <v>18</v>
      </c>
      <c r="B22" s="2"/>
      <c r="C22" s="2"/>
      <c r="D22" s="2"/>
      <c r="E22" s="2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9">
        <f t="shared" ref="P22" si="14">G22/9</f>
        <v>0</v>
      </c>
      <c r="Q22" s="9" t="e">
        <f t="shared" si="11"/>
        <v>#DIV/0!</v>
      </c>
      <c r="R22" s="9" t="e">
        <f t="shared" ref="R22" si="15">M22/G22</f>
        <v>#DIV/0!</v>
      </c>
      <c r="S22" s="9" t="e">
        <f t="shared" si="12"/>
        <v>#DIV/0!</v>
      </c>
      <c r="T22" s="9" t="e">
        <f t="shared" si="13"/>
        <v>#DIV/0!</v>
      </c>
      <c r="U22" s="12" t="e">
        <f t="shared" si="6"/>
        <v>#DIV/0!</v>
      </c>
    </row>
    <row r="24" spans="1:21" x14ac:dyDescent="0.25">
      <c r="B24" s="14"/>
      <c r="D24" s="42"/>
      <c r="E24" s="42"/>
      <c r="F24" s="43"/>
      <c r="G24" s="44"/>
      <c r="H24" s="44"/>
      <c r="I24" s="44"/>
      <c r="J24" s="44"/>
      <c r="K24" s="44"/>
      <c r="L24" s="44"/>
      <c r="M24" s="44"/>
      <c r="N24" s="44"/>
      <c r="O24" s="45"/>
    </row>
    <row r="25" spans="1:21" x14ac:dyDescent="0.25">
      <c r="D25" s="42"/>
      <c r="E25" s="42"/>
      <c r="F25" s="43"/>
      <c r="G25" s="44"/>
      <c r="H25" s="44"/>
      <c r="I25" s="44"/>
      <c r="J25" s="45"/>
      <c r="K25" s="43"/>
      <c r="L25" s="44"/>
      <c r="M25" s="44"/>
      <c r="N25" s="44"/>
      <c r="O25" s="45"/>
    </row>
    <row r="26" spans="1:21" ht="24" customHeight="1" x14ac:dyDescent="0.25">
      <c r="D26" s="15"/>
      <c r="E26" s="15"/>
      <c r="F26" s="15"/>
      <c r="G26" s="15"/>
      <c r="H26" s="15"/>
      <c r="I26" s="15"/>
      <c r="J26" s="15"/>
      <c r="K26" s="16"/>
      <c r="L26" s="16"/>
      <c r="M26" s="16"/>
      <c r="N26" s="16"/>
      <c r="O26" s="16"/>
    </row>
  </sheetData>
  <sortState ref="B3:B12">
    <sortCondition ref="B1"/>
  </sortState>
  <mergeCells count="14">
    <mergeCell ref="D24:E24"/>
    <mergeCell ref="D25:E25"/>
    <mergeCell ref="F25:J25"/>
    <mergeCell ref="F24:O24"/>
    <mergeCell ref="K25:O25"/>
    <mergeCell ref="A2:A3"/>
    <mergeCell ref="F2:G2"/>
    <mergeCell ref="H2:H3"/>
    <mergeCell ref="P2:P3"/>
    <mergeCell ref="Q2:T2"/>
    <mergeCell ref="B2:B3"/>
    <mergeCell ref="K3:O3"/>
    <mergeCell ref="I2:J2"/>
    <mergeCell ref="D2:E2"/>
  </mergeCells>
  <pageMargins left="0.70866141732283472" right="0.70866141732283472" top="0.74803149606299213" bottom="0.74803149606299213" header="0.31496062992125984" footer="0.31496062992125984"/>
  <pageSetup paperSize="9" scale="90" fitToHeight="0" orientation="landscape" r:id="rId1"/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2</vt:i4>
      </vt:variant>
      <vt:variant>
        <vt:lpstr>Іменовані діапазони</vt:lpstr>
      </vt:variant>
      <vt:variant>
        <vt:i4>1</vt:i4>
      </vt:variant>
    </vt:vector>
  </HeadingPairs>
  <TitlesOfParts>
    <vt:vector size="3" baseType="lpstr">
      <vt:lpstr>Статистика</vt:lpstr>
      <vt:lpstr>Лист4</vt:lpstr>
      <vt:lpstr>Суди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Кудрицька Тетяна Юріївна</dc:creator>
  <cp:lastModifiedBy>Подольська Марія</cp:lastModifiedBy>
  <cp:lastPrinted>2023-11-21T12:15:48Z</cp:lastPrinted>
  <dcterms:created xsi:type="dcterms:W3CDTF">2017-10-27T15:50:09Z</dcterms:created>
  <dcterms:modified xsi:type="dcterms:W3CDTF">2024-03-27T08:01:18Z</dcterms:modified>
</cp:coreProperties>
</file>